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activeTab="1"/>
  </bookViews>
  <sheets>
    <sheet name="Summary" sheetId="9" r:id="rId1"/>
    <sheet name="Medical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<sst xmlns="http://schemas.openxmlformats.org/spreadsheetml/2006/main" count="62" uniqueCount="36">
  <si>
    <t xml:space="preserve">Quotation </t>
  </si>
  <si>
    <t>Client:</t>
  </si>
  <si>
    <t>阿斯利康</t>
  </si>
  <si>
    <t xml:space="preserve">Project Name: </t>
  </si>
  <si>
    <t>舒立瑞疾病产品幻灯</t>
  </si>
  <si>
    <t>Supplier Contact Information:</t>
  </si>
  <si>
    <t>queen.liu@ubs-cn.com</t>
  </si>
  <si>
    <t>Effective Date:</t>
  </si>
  <si>
    <t>Item</t>
  </si>
  <si>
    <t>Cost</t>
  </si>
  <si>
    <t>I.  Medical</t>
  </si>
  <si>
    <t>Sub-total</t>
  </si>
  <si>
    <t>TAX 6%</t>
  </si>
  <si>
    <t>Total</t>
  </si>
  <si>
    <t>Quotation</t>
  </si>
  <si>
    <t>Description</t>
  </si>
  <si>
    <t>AZ Annual Rate
(if have, list year)</t>
  </si>
  <si>
    <t>(If annual rate, list rate)</t>
  </si>
  <si>
    <t>Unit Price</t>
  </si>
  <si>
    <t>Unit</t>
  </si>
  <si>
    <t>Quantity</t>
  </si>
  <si>
    <t>Amount</t>
  </si>
  <si>
    <t>1.全国会幻灯制作-3套（40p/套*2、30p/套*1 ）</t>
  </si>
  <si>
    <t>全国会幻灯(new work)</t>
  </si>
  <si>
    <t>封面以及封底不计数，包括医学编辑及适量文献检索
（每套幻灯至少3-5篇文献，额外或特需的文献检索或下载可参考“其他附加内容”分别报价）</t>
  </si>
  <si>
    <t>2024 rate card</t>
  </si>
  <si>
    <t>页</t>
  </si>
  <si>
    <t>英文原文下载</t>
  </si>
  <si>
    <t>篇</t>
  </si>
  <si>
    <t>文献标注(new work)</t>
  </si>
  <si>
    <t>根据所提供素材整理、高亮</t>
  </si>
  <si>
    <t>PPT美化(高级美化)(new work)</t>
  </si>
  <si>
    <t>使用Adobe绘图软件进行图标重绘、字体设计等</t>
  </si>
  <si>
    <t>Total：</t>
  </si>
  <si>
    <t>2.城市会幻灯制作-4套（35p/套*4）</t>
  </si>
  <si>
    <t>城市会幻灯(new work)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</si>
</sst>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\¥#,##0.00;[Red]\¥#,##0.00"/>
    <numFmt numFmtId="178" formatCode="\¥#,##0.00_);[Red]\(\¥#,##0.00\)"/>
    <numFmt numFmtId="179" formatCode="\¥#,##0_);[Red]\(\¥#,##0\)"/>
  </numFmts>
  <fonts count="32">
    <font>
      <sz val="12"/>
      <name val="宋体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4F4F4F"/>
      <name val="微软雅黑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微软雅黑"/>
      <charset val="134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6" borderId="2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23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25" applyNumberFormat="0" applyAlignment="0" applyProtection="0">
      <alignment vertical="center"/>
    </xf>
    <xf numFmtId="0" fontId="21" fillId="8" borderId="26" applyNumberFormat="0" applyAlignment="0" applyProtection="0">
      <alignment vertical="center"/>
    </xf>
    <xf numFmtId="0" fontId="22" fillId="8" borderId="25" applyNumberFormat="0" applyAlignment="0" applyProtection="0">
      <alignment vertical="center"/>
    </xf>
    <xf numFmtId="0" fontId="23" fillId="9" borderId="27" applyNumberFormat="0" applyAlignment="0" applyProtection="0">
      <alignment vertical="center"/>
    </xf>
    <xf numFmtId="0" fontId="24" fillId="0" borderId="28" applyNumberFormat="0" applyFill="0" applyAlignment="0" applyProtection="0">
      <alignment vertical="center"/>
    </xf>
    <xf numFmtId="0" fontId="25" fillId="0" borderId="29" applyNumberFormat="0" applyFill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0" fillId="5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0" fillId="0" borderId="0">
      <alignment vertical="center"/>
    </xf>
    <xf numFmtId="9" fontId="0" fillId="0" borderId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0" borderId="0"/>
  </cellStyleXfs>
  <cellXfs count="49">
    <xf numFmtId="0" fontId="0" fillId="0" borderId="0" xfId="0">
      <alignment vertical="center"/>
    </xf>
    <xf numFmtId="0" fontId="0" fillId="0" borderId="0" xfId="55"/>
    <xf numFmtId="0" fontId="0" fillId="0" borderId="0" xfId="0" applyAlignment="1">
      <alignment vertical="center" wrapText="1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0" xfId="57" applyFont="1" applyAlignment="1">
      <alignment horizontal="left"/>
    </xf>
    <xf numFmtId="0" fontId="3" fillId="0" borderId="0" xfId="57" applyFont="1" applyAlignment="1">
      <alignment vertical="center" wrapText="1"/>
    </xf>
    <xf numFmtId="176" fontId="3" fillId="0" borderId="0" xfId="51" applyNumberFormat="1" applyFont="1" applyAlignment="1">
      <alignment horizontal="center"/>
    </xf>
    <xf numFmtId="0" fontId="3" fillId="0" borderId="0" xfId="57" applyFont="1" applyAlignment="1">
      <alignment wrapText="1"/>
    </xf>
    <xf numFmtId="0" fontId="2" fillId="0" borderId="0" xfId="57" applyFont="1" applyAlignment="1">
      <alignment vertical="center"/>
    </xf>
    <xf numFmtId="0" fontId="4" fillId="0" borderId="0" xfId="0" applyFont="1">
      <alignment vertical="center"/>
    </xf>
    <xf numFmtId="14" fontId="3" fillId="0" borderId="0" xfId="57" applyNumberFormat="1" applyFont="1" applyAlignment="1">
      <alignment horizontal="left" vertical="center"/>
    </xf>
    <xf numFmtId="0" fontId="2" fillId="0" borderId="0" xfId="57" applyFont="1" applyAlignment="1">
      <alignment horizontal="right" vertical="center"/>
    </xf>
    <xf numFmtId="0" fontId="5" fillId="0" borderId="1" xfId="57" applyFont="1" applyBorder="1" applyAlignment="1">
      <alignment horizontal="center" vertical="center"/>
    </xf>
    <xf numFmtId="0" fontId="5" fillId="0" borderId="2" xfId="57" applyFont="1" applyBorder="1" applyAlignment="1">
      <alignment horizontal="center" vertical="center" wrapText="1"/>
    </xf>
    <xf numFmtId="0" fontId="5" fillId="0" borderId="2" xfId="57" applyFont="1" applyBorder="1" applyAlignment="1">
      <alignment horizontal="center" vertical="center"/>
    </xf>
    <xf numFmtId="0" fontId="5" fillId="2" borderId="3" xfId="57" applyFont="1" applyFill="1" applyBorder="1" applyAlignment="1">
      <alignment horizontal="left" vertical="center" wrapText="1"/>
    </xf>
    <xf numFmtId="0" fontId="5" fillId="2" borderId="4" xfId="57" applyFont="1" applyFill="1" applyBorder="1" applyAlignment="1">
      <alignment horizontal="left" vertical="center" wrapText="1"/>
    </xf>
    <xf numFmtId="39" fontId="6" fillId="0" borderId="5" xfId="60" applyNumberFormat="1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39" fontId="6" fillId="0" borderId="6" xfId="60" applyNumberFormat="1" applyFont="1" applyBorder="1" applyAlignment="1">
      <alignment horizontal="center" vertical="center" wrapText="1"/>
    </xf>
    <xf numFmtId="39" fontId="6" fillId="0" borderId="6" xfId="6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176" fontId="2" fillId="0" borderId="7" xfId="57" applyNumberFormat="1" applyFont="1" applyFill="1" applyBorder="1" applyAlignment="1">
      <alignment horizontal="right" vertical="center"/>
    </xf>
    <xf numFmtId="176" fontId="2" fillId="0" borderId="8" xfId="57" applyNumberFormat="1" applyFont="1" applyFill="1" applyBorder="1" applyAlignment="1">
      <alignment horizontal="right" vertical="center"/>
    </xf>
    <xf numFmtId="176" fontId="2" fillId="0" borderId="9" xfId="57" applyNumberFormat="1" applyFont="1" applyFill="1" applyBorder="1" applyAlignment="1">
      <alignment horizontal="right" vertical="center"/>
    </xf>
    <xf numFmtId="176" fontId="2" fillId="3" borderId="10" xfId="57" applyNumberFormat="1" applyFont="1" applyFill="1" applyBorder="1" applyAlignment="1">
      <alignment horizontal="right" vertical="center"/>
    </xf>
    <xf numFmtId="176" fontId="2" fillId="3" borderId="11" xfId="57" applyNumberFormat="1" applyFont="1" applyFill="1" applyBorder="1" applyAlignment="1">
      <alignment horizontal="right" vertical="center"/>
    </xf>
    <xf numFmtId="176" fontId="2" fillId="3" borderId="12" xfId="57" applyNumberFormat="1" applyFont="1" applyFill="1" applyBorder="1" applyAlignment="1">
      <alignment horizontal="right" vertical="center"/>
    </xf>
    <xf numFmtId="0" fontId="5" fillId="0" borderId="13" xfId="57" applyFont="1" applyBorder="1" applyAlignment="1">
      <alignment horizontal="center" vertical="center"/>
    </xf>
    <xf numFmtId="0" fontId="5" fillId="2" borderId="14" xfId="57" applyFont="1" applyFill="1" applyBorder="1" applyAlignment="1">
      <alignment horizontal="left" vertical="center" wrapText="1"/>
    </xf>
    <xf numFmtId="37" fontId="7" fillId="0" borderId="15" xfId="1" applyNumberFormat="1" applyFont="1" applyFill="1" applyBorder="1" applyAlignment="1">
      <alignment horizontal="center" vertical="center" wrapText="1"/>
    </xf>
    <xf numFmtId="177" fontId="2" fillId="0" borderId="16" xfId="57" applyNumberFormat="1" applyFont="1" applyFill="1" applyBorder="1" applyAlignment="1">
      <alignment horizontal="right" vertical="center"/>
    </xf>
    <xf numFmtId="177" fontId="2" fillId="3" borderId="17" xfId="57" applyNumberFormat="1" applyFont="1" applyFill="1" applyBorder="1" applyAlignment="1">
      <alignment horizontal="right" vertical="center"/>
    </xf>
    <xf numFmtId="0" fontId="2" fillId="2" borderId="3" xfId="57" applyFont="1" applyFill="1" applyBorder="1" applyAlignment="1">
      <alignment horizontal="left" vertical="center"/>
    </xf>
    <xf numFmtId="0" fontId="2" fillId="2" borderId="14" xfId="57" applyFont="1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 wrapText="1"/>
    </xf>
    <xf numFmtId="177" fontId="2" fillId="0" borderId="15" xfId="1" applyNumberFormat="1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2" fillId="5" borderId="18" xfId="0" applyFont="1" applyFill="1" applyBorder="1" applyAlignment="1">
      <alignment horizontal="right" vertical="center" wrapText="1"/>
    </xf>
    <xf numFmtId="178" fontId="2" fillId="5" borderId="19" xfId="1" applyNumberFormat="1" applyFont="1" applyFill="1" applyBorder="1" applyAlignment="1">
      <alignment horizontal="right" vertical="center"/>
    </xf>
    <xf numFmtId="176" fontId="2" fillId="3" borderId="20" xfId="57" applyNumberFormat="1" applyFont="1" applyFill="1" applyBorder="1" applyAlignment="1">
      <alignment horizontal="right" vertical="center"/>
    </xf>
    <xf numFmtId="178" fontId="2" fillId="3" borderId="21" xfId="57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9" fontId="9" fillId="0" borderId="0" xfId="0" applyNumberFormat="1" applyFont="1">
      <alignment vertical="center"/>
    </xf>
    <xf numFmtId="176" fontId="2" fillId="0" borderId="0" xfId="51" applyNumberFormat="1" applyFont="1" applyAlignment="1"/>
    <xf numFmtId="176" fontId="10" fillId="0" borderId="0" xfId="51" applyNumberFormat="1" applyFont="1" applyAlignment="1">
      <alignment horizontal="left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_商务会议及团队差旅报价表20070807" xfId="49"/>
    <cellStyle name="百分比 2" xfId="50"/>
    <cellStyle name="常规 2" xfId="51"/>
    <cellStyle name="常规 2 2" xfId="52"/>
    <cellStyle name="常规 2 2 2 2" xfId="53"/>
    <cellStyle name="常规 3 2" xfId="54"/>
    <cellStyle name="常规_flash" xfId="55"/>
    <cellStyle name="常规_flash 2" xfId="56"/>
    <cellStyle name="常规_长城会短信相关活动报价1016" xfId="57"/>
    <cellStyle name="常规_长城会短信相关活动报价1016 2" xfId="58"/>
    <cellStyle name="千位分隔 2" xfId="59"/>
    <cellStyle name="千位分隔 2 3" xfId="60"/>
    <cellStyle name="千位分隔 2 3 2" xfId="61"/>
    <cellStyle name="千位分隔 3" xfId="62"/>
    <cellStyle name="样式 1" xfId="63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C22"/>
  <sheetViews>
    <sheetView zoomScale="128" zoomScaleNormal="128" workbookViewId="0">
      <selection activeCell="D7" sqref="D7"/>
    </sheetView>
  </sheetViews>
  <sheetFormatPr defaultColWidth="8.875" defaultRowHeight="14.25" outlineLevelCol="2"/>
  <cols>
    <col min="1" max="1" width="5.25" customWidth="1"/>
    <col min="2" max="2" width="33.75" customWidth="1"/>
    <col min="3" max="3" width="42.25" customWidth="1"/>
    <col min="4" max="4" width="42.375" customWidth="1"/>
  </cols>
  <sheetData>
    <row r="1" ht="37.5" customHeight="1" spans="2:3">
      <c r="B1" s="3" t="s">
        <v>0</v>
      </c>
      <c r="C1" s="3"/>
    </row>
    <row r="2" ht="16.5" spans="2:3">
      <c r="B2" s="4" t="s">
        <v>1</v>
      </c>
      <c r="C2" s="5" t="s">
        <v>2</v>
      </c>
    </row>
    <row r="3" ht="16.5" spans="2:3">
      <c r="B3" s="4" t="s">
        <v>3</v>
      </c>
      <c r="C3" s="5" t="s">
        <v>4</v>
      </c>
    </row>
    <row r="4" s="1" customFormat="1" ht="16.5" customHeight="1" spans="2:3">
      <c r="B4" s="9" t="s">
        <v>5</v>
      </c>
      <c r="C4" s="10" t="s">
        <v>6</v>
      </c>
    </row>
    <row r="5" s="1" customFormat="1" ht="16.5" customHeight="1" spans="2:3">
      <c r="B5" s="9" t="s">
        <v>7</v>
      </c>
      <c r="C5" s="11">
        <v>45516</v>
      </c>
    </row>
    <row r="6" s="1" customFormat="1" ht="16.5" customHeight="1" spans="2:3">
      <c r="B6" s="12"/>
      <c r="C6" s="12"/>
    </row>
    <row r="7" s="1" customFormat="1" ht="30.75" customHeight="1" spans="2:3">
      <c r="B7" s="13" t="s">
        <v>8</v>
      </c>
      <c r="C7" s="30" t="s">
        <v>9</v>
      </c>
    </row>
    <row r="8" s="1" customFormat="1" ht="16.5" spans="2:3">
      <c r="B8" s="35" t="s">
        <v>10</v>
      </c>
      <c r="C8" s="36"/>
    </row>
    <row r="9" ht="16.5" spans="2:3">
      <c r="B9" s="37" t="s">
        <v>11</v>
      </c>
      <c r="C9" s="38">
        <f>Medical!I20</f>
        <v>178500</v>
      </c>
    </row>
    <row r="10" ht="3.75" customHeight="1" spans="2:3">
      <c r="B10" s="39"/>
      <c r="C10" s="40"/>
    </row>
    <row r="11" ht="16.5" spans="2:3">
      <c r="B11" s="41" t="s">
        <v>11</v>
      </c>
      <c r="C11" s="42">
        <f>C9</f>
        <v>178500</v>
      </c>
    </row>
    <row r="12" ht="16.5" spans="2:3">
      <c r="B12" s="41" t="s">
        <v>12</v>
      </c>
      <c r="C12" s="42">
        <f>C11*0.06</f>
        <v>10710</v>
      </c>
    </row>
    <row r="13" ht="17.25" spans="2:3">
      <c r="B13" s="43" t="s">
        <v>13</v>
      </c>
      <c r="C13" s="44">
        <f>C11+C12</f>
        <v>189210</v>
      </c>
    </row>
    <row r="14" ht="18" spans="2:3">
      <c r="B14" s="45"/>
      <c r="C14" s="46"/>
    </row>
    <row r="17" ht="16.5" spans="2:2">
      <c r="B17" s="47"/>
    </row>
    <row r="18" spans="2:2">
      <c r="B18" s="48"/>
    </row>
    <row r="19" spans="2:2">
      <c r="B19" s="48"/>
    </row>
    <row r="20" spans="2:2">
      <c r="B20" s="48"/>
    </row>
    <row r="21" spans="2:2">
      <c r="B21" s="48"/>
    </row>
    <row r="22" spans="2:2">
      <c r="B22" s="48"/>
    </row>
  </sheetData>
  <mergeCells count="3">
    <mergeCell ref="B1:C1"/>
    <mergeCell ref="B8:C8"/>
    <mergeCell ref="B10:C10"/>
  </mergeCells>
  <pageMargins left="0.748031496062992" right="0.748031496062992" top="0.984251968503937" bottom="0.984251968503937" header="0.31496062992126" footer="0.31496062992126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20"/>
  <sheetViews>
    <sheetView tabSelected="1" workbookViewId="0">
      <selection activeCell="C25" sqref="C25"/>
    </sheetView>
  </sheetViews>
  <sheetFormatPr defaultColWidth="8.875" defaultRowHeight="14.25"/>
  <cols>
    <col min="1" max="1" width="5.25" customWidth="1"/>
    <col min="2" max="2" width="28.25" customWidth="1"/>
    <col min="3" max="3" width="66" style="2" customWidth="1"/>
    <col min="4" max="4" width="18" style="2" customWidth="1"/>
    <col min="5" max="5" width="15.75" style="2" customWidth="1"/>
    <col min="6" max="6" width="11" customWidth="1"/>
    <col min="7" max="7" width="8.375" customWidth="1"/>
    <col min="8" max="8" width="10.5" customWidth="1"/>
    <col min="9" max="9" width="16.375" customWidth="1"/>
  </cols>
  <sheetData>
    <row r="1" ht="37.5" customHeight="1" spans="2:9">
      <c r="B1" s="3" t="s">
        <v>14</v>
      </c>
      <c r="C1" s="3"/>
      <c r="D1" s="3"/>
      <c r="E1" s="3"/>
      <c r="F1" s="3"/>
      <c r="G1" s="3"/>
      <c r="H1" s="3"/>
      <c r="I1" s="3"/>
    </row>
    <row r="2" ht="16.5" spans="2:9">
      <c r="B2" s="4" t="s">
        <v>1</v>
      </c>
      <c r="C2" s="5" t="s">
        <v>2</v>
      </c>
      <c r="D2" s="6"/>
      <c r="E2" s="6"/>
      <c r="F2" s="7"/>
      <c r="G2" s="7"/>
      <c r="H2" s="7"/>
      <c r="I2" s="7"/>
    </row>
    <row r="3" ht="16.5" spans="2:9">
      <c r="B3" s="4" t="s">
        <v>3</v>
      </c>
      <c r="C3" s="5" t="s">
        <v>4</v>
      </c>
      <c r="D3" s="8"/>
      <c r="E3" s="8"/>
      <c r="F3" s="7"/>
      <c r="G3" s="7"/>
      <c r="H3" s="7"/>
      <c r="I3" s="7"/>
    </row>
    <row r="4" s="1" customFormat="1" ht="16.5" customHeight="1" spans="2:9">
      <c r="B4" s="9" t="s">
        <v>5</v>
      </c>
      <c r="C4" s="10" t="s">
        <v>6</v>
      </c>
      <c r="D4" s="9"/>
      <c r="E4" s="9"/>
      <c r="F4" s="9"/>
      <c r="G4" s="9"/>
      <c r="H4" s="9"/>
      <c r="I4" s="9"/>
    </row>
    <row r="5" s="1" customFormat="1" ht="16.5" customHeight="1" spans="2:9">
      <c r="B5" s="9" t="s">
        <v>7</v>
      </c>
      <c r="C5" s="11">
        <v>45516</v>
      </c>
      <c r="D5" s="9"/>
      <c r="E5" s="9"/>
      <c r="F5" s="9"/>
      <c r="G5" s="9"/>
      <c r="H5" s="9"/>
      <c r="I5" s="9"/>
    </row>
    <row r="6" s="1" customFormat="1" ht="16.5" customHeight="1" spans="2:9">
      <c r="B6" s="12"/>
      <c r="C6" s="12"/>
      <c r="D6" s="12"/>
      <c r="E6" s="12"/>
      <c r="F6" s="12"/>
      <c r="G6" s="12"/>
      <c r="H6" s="12"/>
      <c r="I6" s="12"/>
    </row>
    <row r="7" s="1" customFormat="1" ht="30" spans="2:9">
      <c r="B7" s="13" t="s">
        <v>8</v>
      </c>
      <c r="C7" s="14" t="s">
        <v>15</v>
      </c>
      <c r="D7" s="14" t="s">
        <v>16</v>
      </c>
      <c r="E7" s="14" t="s">
        <v>17</v>
      </c>
      <c r="F7" s="15" t="s">
        <v>18</v>
      </c>
      <c r="G7" s="15" t="s">
        <v>19</v>
      </c>
      <c r="H7" s="15" t="s">
        <v>20</v>
      </c>
      <c r="I7" s="30" t="s">
        <v>21</v>
      </c>
    </row>
    <row r="8" s="1" customFormat="1" ht="17.25" customHeight="1" spans="2:9">
      <c r="B8" s="16" t="s">
        <v>22</v>
      </c>
      <c r="C8" s="17"/>
      <c r="D8" s="17"/>
      <c r="E8" s="17"/>
      <c r="F8" s="17"/>
      <c r="G8" s="17"/>
      <c r="H8" s="17"/>
      <c r="I8" s="31"/>
    </row>
    <row r="9" ht="28.5" spans="2:9">
      <c r="B9" s="18" t="s">
        <v>23</v>
      </c>
      <c r="C9" s="19" t="s">
        <v>24</v>
      </c>
      <c r="D9" s="20" t="s">
        <v>25</v>
      </c>
      <c r="E9" s="20"/>
      <c r="F9" s="21">
        <v>657</v>
      </c>
      <c r="G9" s="22" t="s">
        <v>26</v>
      </c>
      <c r="H9" s="22">
        <v>110</v>
      </c>
      <c r="I9" s="32">
        <f>F9*H9</f>
        <v>72270</v>
      </c>
    </row>
    <row r="10" spans="2:9">
      <c r="B10" s="18" t="s">
        <v>27</v>
      </c>
      <c r="C10" s="19" t="s">
        <v>27</v>
      </c>
      <c r="D10" s="20"/>
      <c r="E10" s="20"/>
      <c r="F10" s="21">
        <v>10</v>
      </c>
      <c r="G10" s="22" t="s">
        <v>28</v>
      </c>
      <c r="H10" s="22">
        <v>60</v>
      </c>
      <c r="I10" s="32">
        <f>H10*F10</f>
        <v>600</v>
      </c>
    </row>
    <row r="11" spans="2:9">
      <c r="B11" s="18" t="s">
        <v>29</v>
      </c>
      <c r="C11" s="23" t="s">
        <v>30</v>
      </c>
      <c r="D11" s="20"/>
      <c r="E11" s="20"/>
      <c r="F11" s="21">
        <v>15</v>
      </c>
      <c r="G11" s="22" t="s">
        <v>28</v>
      </c>
      <c r="H11" s="22">
        <v>60</v>
      </c>
      <c r="I11" s="32">
        <f>F11*H11</f>
        <v>900</v>
      </c>
    </row>
    <row r="12" spans="2:9">
      <c r="B12" s="18" t="s">
        <v>31</v>
      </c>
      <c r="C12" s="23" t="s">
        <v>32</v>
      </c>
      <c r="D12" s="20"/>
      <c r="E12" s="20"/>
      <c r="F12" s="21">
        <v>100</v>
      </c>
      <c r="G12" s="22" t="s">
        <v>26</v>
      </c>
      <c r="H12" s="22">
        <v>110</v>
      </c>
      <c r="I12" s="32">
        <f>F12*H12</f>
        <v>11000</v>
      </c>
    </row>
    <row r="13" ht="17.25" spans="2:9">
      <c r="B13" s="24" t="s">
        <v>33</v>
      </c>
      <c r="C13" s="25"/>
      <c r="D13" s="25"/>
      <c r="E13" s="25"/>
      <c r="F13" s="25"/>
      <c r="G13" s="25"/>
      <c r="H13" s="26"/>
      <c r="I13" s="33">
        <f>SUM(I9:I12)</f>
        <v>84770</v>
      </c>
    </row>
    <row r="14" ht="15" spans="2:9">
      <c r="B14" s="16" t="s">
        <v>34</v>
      </c>
      <c r="C14" s="17"/>
      <c r="D14" s="17"/>
      <c r="E14" s="17"/>
      <c r="F14" s="17"/>
      <c r="G14" s="17"/>
      <c r="H14" s="17"/>
      <c r="I14" s="31"/>
    </row>
    <row r="15" ht="28.5" spans="2:9">
      <c r="B15" s="18" t="s">
        <v>35</v>
      </c>
      <c r="C15" s="19" t="s">
        <v>24</v>
      </c>
      <c r="D15" s="20" t="s">
        <v>25</v>
      </c>
      <c r="E15" s="20"/>
      <c r="F15" s="21">
        <v>557</v>
      </c>
      <c r="G15" s="22" t="s">
        <v>26</v>
      </c>
      <c r="H15" s="22">
        <v>140</v>
      </c>
      <c r="I15" s="32">
        <f t="shared" ref="I15:I18" si="0">F15*H15</f>
        <v>77980</v>
      </c>
    </row>
    <row r="16" spans="2:9">
      <c r="B16" s="18" t="s">
        <v>27</v>
      </c>
      <c r="C16" s="19" t="s">
        <v>27</v>
      </c>
      <c r="D16" s="20"/>
      <c r="E16" s="20"/>
      <c r="F16" s="21">
        <v>10</v>
      </c>
      <c r="G16" s="22" t="s">
        <v>28</v>
      </c>
      <c r="H16" s="22">
        <v>70</v>
      </c>
      <c r="I16" s="32">
        <f>H16*F16</f>
        <v>700</v>
      </c>
    </row>
    <row r="17" spans="2:9">
      <c r="B17" s="18" t="s">
        <v>29</v>
      </c>
      <c r="C17" s="23" t="s">
        <v>30</v>
      </c>
      <c r="D17" s="20"/>
      <c r="E17" s="20"/>
      <c r="F17" s="21">
        <v>15</v>
      </c>
      <c r="G17" s="22" t="s">
        <v>28</v>
      </c>
      <c r="H17" s="22">
        <v>70</v>
      </c>
      <c r="I17" s="32">
        <f t="shared" si="0"/>
        <v>1050</v>
      </c>
    </row>
    <row r="18" spans="2:9">
      <c r="B18" s="18" t="s">
        <v>31</v>
      </c>
      <c r="C18" s="23" t="s">
        <v>32</v>
      </c>
      <c r="D18" s="20"/>
      <c r="E18" s="20"/>
      <c r="F18" s="21">
        <v>100</v>
      </c>
      <c r="G18" s="22" t="s">
        <v>26</v>
      </c>
      <c r="H18" s="22">
        <v>140</v>
      </c>
      <c r="I18" s="32">
        <f t="shared" si="0"/>
        <v>14000</v>
      </c>
    </row>
    <row r="19" ht="17.25" spans="2:9">
      <c r="B19" s="24" t="s">
        <v>33</v>
      </c>
      <c r="C19" s="25"/>
      <c r="D19" s="25"/>
      <c r="E19" s="25"/>
      <c r="F19" s="25"/>
      <c r="G19" s="25"/>
      <c r="H19" s="26"/>
      <c r="I19" s="33">
        <f>SUM(I15:I18)</f>
        <v>93730</v>
      </c>
    </row>
    <row r="20" ht="17.25" spans="2:9">
      <c r="B20" s="27" t="s">
        <v>11</v>
      </c>
      <c r="C20" s="28"/>
      <c r="D20" s="28"/>
      <c r="E20" s="28"/>
      <c r="F20" s="28"/>
      <c r="G20" s="28"/>
      <c r="H20" s="29"/>
      <c r="I20" s="34">
        <f>I13+I19</f>
        <v>178500</v>
      </c>
    </row>
  </sheetData>
  <mergeCells count="8">
    <mergeCell ref="B1:I1"/>
    <mergeCell ref="B8:I8"/>
    <mergeCell ref="B13:H13"/>
    <mergeCell ref="B14:I14"/>
    <mergeCell ref="B19:H19"/>
    <mergeCell ref="B20:H20"/>
    <mergeCell ref="D9:D12"/>
    <mergeCell ref="D15:D18"/>
  </mergeCells>
  <printOptions horizontalCentered="1"/>
  <pageMargins left="0.236220472440945" right="0.236220472440945" top="0.748031496062992" bottom="0.748031496062992" header="0.31496062992126" footer="0.31496062992126"/>
  <pageSetup paperSize="9" scale="5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Summary</vt:lpstr>
      <vt:lpstr>Medical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小野那个野</cp:lastModifiedBy>
  <dcterms:created xsi:type="dcterms:W3CDTF">2016-07-03T01:42:00Z</dcterms:created>
  <cp:lastPrinted>2024-08-08T04:55:00Z</cp:lastPrinted>
  <dcterms:modified xsi:type="dcterms:W3CDTF">2024-08-21T06:41:25Z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1A7542EF565E4CF9B8CD9649A9B897DD_13</vt:lpwstr>
  </property>
</Properties>
</file>