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Summary" sheetId="9" r:id="rId1"/>
    <sheet name="Creative" sheetId="1" r:id="rId2"/>
    <sheet name="Digital" sheetId="11" r:id="rId3"/>
    <sheet name="Medical" sheetId="13" r:id="rId4"/>
  </sheets>
  <definedNames>
    <definedName name="_xlnm.Print_Area" localSheetId="2">Digital!$A$1:$I$11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<sst xmlns="http://schemas.openxmlformats.org/spreadsheetml/2006/main" count="116" uniqueCount="44">
  <si>
    <t>Quotation Form_Creative</t>
  </si>
  <si>
    <t>Client:</t>
  </si>
  <si>
    <t>阿斯利康</t>
  </si>
  <si>
    <t xml:space="preserve">Project Name: </t>
  </si>
  <si>
    <t>舒立瑞疾病产品幻灯</t>
  </si>
  <si>
    <t>Supplier Contact Information:</t>
  </si>
  <si>
    <t>queen.liu@ubs-cn.com</t>
  </si>
  <si>
    <t>Effective Date:</t>
  </si>
  <si>
    <t>Item</t>
  </si>
  <si>
    <t>Cost</t>
  </si>
  <si>
    <t>I. Creative</t>
  </si>
  <si>
    <t>Sub-total</t>
  </si>
  <si>
    <t>Ⅱ. Digital</t>
  </si>
  <si>
    <t>Ⅲ. Medical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</si>
  <si>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</si>
  <si>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</si>
  <si>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</si>
  <si>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</si>
  <si>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</si>
  <si>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</si>
  <si>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</si>
  <si>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</si>
  <si>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</si>
  <si>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 xml:space="preserve"> </t>
  </si>
  <si>
    <t>Quotation Form_Medical</t>
  </si>
  <si>
    <t>1.全国会幻灯制作-2套（预估40p/套）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</si>
  <si>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</si>
  <si>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</si>
  <si>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</si>
  <si>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</si>
  <si>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</si>
  <si>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</si>
  <si>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</si>
  <si>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PPT美化(高级美化)(new work)</t>
  </si>
  <si>
    <t>使用Adobe绘图软件进行图标重绘、字体设计等</t>
  </si>
  <si>
    <t>1套小计：</t>
  </si>
  <si>
    <t>2套共计：</t>
  </si>
  <si>
    <t>2.全国会幻灯制作-1套（预估30p/套）</t>
  </si>
  <si>
    <t>PPT美化(普通美化)(new work)</t>
  </si>
  <si>
    <t>使用PPT重绘图表、字体设定、动作设定等</t>
  </si>
  <si>
    <t>1套共计：</t>
  </si>
  <si>
    <t>3.城市会幻灯制作-4套（预估35p/套）</t>
  </si>
  <si>
    <t>城市会幻灯(new work)</t>
  </si>
  <si>
    <t>4套共计：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</si>
</sst>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6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2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31" applyNumberFormat="0" applyAlignment="0" applyProtection="0">
      <alignment vertical="center"/>
    </xf>
    <xf numFmtId="0" fontId="24" fillId="9" borderId="32" applyNumberFormat="0" applyAlignment="0" applyProtection="0">
      <alignment vertical="center"/>
    </xf>
    <xf numFmtId="0" fontId="25" fillId="9" borderId="31" applyNumberFormat="0" applyAlignment="0" applyProtection="0">
      <alignment vertical="center"/>
    </xf>
    <xf numFmtId="0" fontId="26" fillId="10" borderId="33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0"/>
  </cellStyleXfs>
  <cellXfs count="88">
    <xf numFmtId="0" fontId="0" fillId="0" borderId="0" xfId="0">
      <alignment vertical="center"/>
    </xf>
    <xf numFmtId="0" fontId="1" fillId="0" borderId="0" xfId="55"/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0" xfId="57" applyFont="1" applyAlignment="1">
      <alignment horizontal="left"/>
    </xf>
    <xf numFmtId="0" fontId="4" fillId="0" borderId="0" xfId="57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57" applyFont="1" applyAlignment="1">
      <alignment wrapText="1"/>
    </xf>
    <xf numFmtId="0" fontId="3" fillId="0" borderId="0" xfId="57" applyFont="1" applyAlignment="1">
      <alignment vertical="center"/>
    </xf>
    <xf numFmtId="0" fontId="5" fillId="0" borderId="0" xfId="0" applyFont="1">
      <alignment vertical="center"/>
    </xf>
    <xf numFmtId="14" fontId="4" fillId="0" borderId="0" xfId="57" applyNumberFormat="1" applyFont="1" applyAlignment="1">
      <alignment horizontal="left" vertical="center"/>
    </xf>
    <xf numFmtId="0" fontId="3" fillId="0" borderId="0" xfId="57" applyFont="1" applyAlignment="1">
      <alignment horizontal="right" vertical="center"/>
    </xf>
    <xf numFmtId="0" fontId="6" fillId="0" borderId="1" xfId="57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 wrapText="1"/>
    </xf>
    <xf numFmtId="0" fontId="6" fillId="0" borderId="2" xfId="57" applyFont="1" applyBorder="1" applyAlignment="1">
      <alignment horizontal="center" vertical="center"/>
    </xf>
    <xf numFmtId="0" fontId="6" fillId="2" borderId="3" xfId="57" applyFont="1" applyFill="1" applyBorder="1" applyAlignment="1">
      <alignment horizontal="left" vertical="center" wrapText="1"/>
    </xf>
    <xf numFmtId="0" fontId="6" fillId="2" borderId="4" xfId="57" applyFont="1" applyFill="1" applyBorder="1" applyAlignment="1">
      <alignment horizontal="left" vertical="center" wrapText="1"/>
    </xf>
    <xf numFmtId="39" fontId="7" fillId="0" borderId="5" xfId="6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60" applyNumberFormat="1" applyFont="1" applyBorder="1" applyAlignment="1">
      <alignment horizontal="center" vertical="center" wrapText="1"/>
    </xf>
    <xf numFmtId="39" fontId="7" fillId="0" borderId="6" xfId="6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6" fontId="3" fillId="3" borderId="7" xfId="57" applyNumberFormat="1" applyFont="1" applyFill="1" applyBorder="1" applyAlignment="1">
      <alignment horizontal="right" vertical="center"/>
    </xf>
    <xf numFmtId="176" fontId="3" fillId="3" borderId="8" xfId="57" applyNumberFormat="1" applyFont="1" applyFill="1" applyBorder="1" applyAlignment="1">
      <alignment horizontal="right" vertical="center"/>
    </xf>
    <xf numFmtId="176" fontId="3" fillId="3" borderId="9" xfId="57" applyNumberFormat="1" applyFont="1" applyFill="1" applyBorder="1" applyAlignment="1">
      <alignment horizontal="right" vertical="center"/>
    </xf>
    <xf numFmtId="176" fontId="3" fillId="3" borderId="10" xfId="57" applyNumberFormat="1" applyFont="1" applyFill="1" applyBorder="1" applyAlignment="1">
      <alignment horizontal="right" vertical="center"/>
    </xf>
    <xf numFmtId="176" fontId="3" fillId="3" borderId="11" xfId="57" applyNumberFormat="1" applyFont="1" applyFill="1" applyBorder="1" applyAlignment="1">
      <alignment horizontal="right" vertical="center"/>
    </xf>
    <xf numFmtId="176" fontId="3" fillId="3" borderId="12" xfId="57" applyNumberFormat="1" applyFont="1" applyFill="1" applyBorder="1" applyAlignment="1">
      <alignment horizontal="right" vertical="center"/>
    </xf>
    <xf numFmtId="0" fontId="6" fillId="0" borderId="13" xfId="57" applyFont="1" applyBorder="1" applyAlignment="1">
      <alignment horizontal="center" vertical="center"/>
    </xf>
    <xf numFmtId="0" fontId="6" fillId="2" borderId="14" xfId="57" applyFont="1" applyFill="1" applyBorder="1" applyAlignment="1">
      <alignment horizontal="left" vertical="center" wrapText="1"/>
    </xf>
    <xf numFmtId="37" fontId="8" fillId="0" borderId="15" xfId="1" applyNumberFormat="1" applyFont="1" applyFill="1" applyBorder="1" applyAlignment="1">
      <alignment horizontal="center" vertical="center" wrapText="1"/>
    </xf>
    <xf numFmtId="177" fontId="3" fillId="3" borderId="16" xfId="57" applyNumberFormat="1" applyFont="1" applyFill="1" applyBorder="1" applyAlignment="1">
      <alignment horizontal="right" vertical="center"/>
    </xf>
    <xf numFmtId="177" fontId="3" fillId="3" borderId="17" xfId="57" applyNumberFormat="1" applyFont="1" applyFill="1" applyBorder="1" applyAlignment="1">
      <alignment horizontal="right" vertical="center"/>
    </xf>
    <xf numFmtId="0" fontId="1" fillId="0" borderId="0" xfId="56"/>
    <xf numFmtId="0" fontId="2" fillId="0" borderId="0" xfId="52" applyFont="1" applyAlignment="1">
      <alignment horizontal="center" vertical="center"/>
    </xf>
    <xf numFmtId="0" fontId="3" fillId="0" borderId="0" xfId="52" applyFont="1">
      <alignment vertical="center"/>
    </xf>
    <xf numFmtId="0" fontId="4" fillId="0" borderId="0" xfId="58" applyFont="1" applyAlignment="1">
      <alignment vertical="center" wrapText="1"/>
    </xf>
    <xf numFmtId="176" fontId="4" fillId="0" borderId="0" xfId="52" applyNumberFormat="1" applyFont="1" applyAlignment="1">
      <alignment horizontal="center"/>
    </xf>
    <xf numFmtId="0" fontId="4" fillId="0" borderId="0" xfId="58" applyFont="1" applyAlignment="1">
      <alignment wrapText="1"/>
    </xf>
    <xf numFmtId="0" fontId="3" fillId="0" borderId="0" xfId="58" applyFont="1" applyAlignment="1">
      <alignment vertical="center"/>
    </xf>
    <xf numFmtId="0" fontId="3" fillId="0" borderId="0" xfId="58" applyFont="1" applyAlignment="1">
      <alignment horizontal="right" vertical="center"/>
    </xf>
    <xf numFmtId="0" fontId="6" fillId="0" borderId="1" xfId="58" applyFont="1" applyBorder="1" applyAlignment="1">
      <alignment horizontal="center" vertical="center"/>
    </xf>
    <xf numFmtId="0" fontId="6" fillId="0" borderId="2" xfId="58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/>
    </xf>
    <xf numFmtId="0" fontId="6" fillId="2" borderId="3" xfId="57" applyFont="1" applyFill="1" applyBorder="1" applyAlignment="1">
      <alignment horizontal="left" vertical="center"/>
    </xf>
    <xf numFmtId="0" fontId="6" fillId="2" borderId="4" xfId="57" applyFont="1" applyFill="1" applyBorder="1" applyAlignment="1">
      <alignment horizontal="left" vertical="center"/>
    </xf>
    <xf numFmtId="0" fontId="7" fillId="4" borderId="18" xfId="57" applyFont="1" applyFill="1" applyBorder="1" applyAlignment="1">
      <alignment horizontal="center" vertical="center"/>
    </xf>
    <xf numFmtId="39" fontId="7" fillId="0" borderId="6" xfId="61" applyNumberFormat="1" applyFont="1" applyBorder="1" applyAlignment="1">
      <alignment horizontal="left" vertical="center"/>
    </xf>
    <xf numFmtId="39" fontId="4" fillId="0" borderId="6" xfId="60" applyNumberFormat="1" applyFont="1" applyBorder="1" applyAlignment="1">
      <alignment horizontal="center" vertical="center" wrapText="1"/>
    </xf>
    <xf numFmtId="39" fontId="4" fillId="0" borderId="6" xfId="60" applyNumberFormat="1" applyFont="1" applyFill="1" applyBorder="1" applyAlignment="1">
      <alignment horizontal="center" vertical="center" wrapText="1"/>
    </xf>
    <xf numFmtId="39" fontId="7" fillId="0" borderId="6" xfId="6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3" xfId="58" applyFont="1" applyBorder="1" applyAlignment="1">
      <alignment horizontal="center" vertical="center"/>
    </xf>
    <xf numFmtId="0" fontId="6" fillId="2" borderId="14" xfId="57" applyFont="1" applyFill="1" applyBorder="1" applyAlignment="1">
      <alignment horizontal="left" vertical="center"/>
    </xf>
    <xf numFmtId="37" fontId="9" fillId="0" borderId="15" xfId="1" applyNumberFormat="1" applyFont="1" applyFill="1" applyBorder="1" applyAlignment="1">
      <alignment horizontal="center" vertical="center" wrapText="1"/>
    </xf>
    <xf numFmtId="0" fontId="6" fillId="2" borderId="19" xfId="57" applyFont="1" applyFill="1" applyBorder="1" applyAlignment="1">
      <alignment horizontal="left" vertical="center"/>
    </xf>
    <xf numFmtId="0" fontId="6" fillId="2" borderId="20" xfId="57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39" fontId="7" fillId="0" borderId="6" xfId="6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3" fillId="3" borderId="22" xfId="57" applyNumberFormat="1" applyFont="1" applyFill="1" applyBorder="1" applyAlignment="1">
      <alignment horizontal="right" vertical="center"/>
    </xf>
    <xf numFmtId="176" fontId="3" fillId="3" borderId="23" xfId="57" applyNumberFormat="1" applyFont="1" applyFill="1" applyBorder="1" applyAlignment="1">
      <alignment horizontal="right" vertical="center"/>
    </xf>
    <xf numFmtId="176" fontId="3" fillId="3" borderId="24" xfId="57" applyNumberFormat="1" applyFont="1" applyFill="1" applyBorder="1" applyAlignment="1">
      <alignment horizontal="right" vertical="center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176" fontId="11" fillId="0" borderId="0" xfId="51" applyNumberFormat="1" applyFont="1" applyAlignment="1">
      <alignment horizontal="left"/>
    </xf>
    <xf numFmtId="0" fontId="11" fillId="0" borderId="0" xfId="51" applyFont="1" applyAlignment="1">
      <alignment horizontal="left" vertical="center" wrapText="1"/>
    </xf>
    <xf numFmtId="0" fontId="11" fillId="0" borderId="0" xfId="51" applyFont="1" applyAlignment="1">
      <alignment horizontal="left" vertical="center"/>
    </xf>
    <xf numFmtId="176" fontId="11" fillId="0" borderId="0" xfId="51" applyNumberFormat="1" applyFont="1" applyAlignment="1">
      <alignment horizontal="left" wrapText="1"/>
    </xf>
    <xf numFmtId="0" fontId="6" fillId="2" borderId="25" xfId="57" applyFont="1" applyFill="1" applyBorder="1" applyAlignment="1">
      <alignment horizontal="left" vertical="center"/>
    </xf>
    <xf numFmtId="37" fontId="0" fillId="0" borderId="0" xfId="0" applyNumberFormat="1">
      <alignment vertical="center"/>
    </xf>
    <xf numFmtId="0" fontId="4" fillId="0" borderId="5" xfId="0" applyFont="1" applyBorder="1" applyAlignment="1">
      <alignment horizontal="right" vertical="center" wrapText="1"/>
    </xf>
    <xf numFmtId="178" fontId="3" fillId="0" borderId="15" xfId="1" applyNumberFormat="1" applyFont="1" applyFill="1" applyBorder="1" applyAlignment="1">
      <alignment horizontal="right" vertical="center"/>
    </xf>
    <xf numFmtId="0" fontId="3" fillId="2" borderId="3" xfId="57" applyFont="1" applyFill="1" applyBorder="1" applyAlignment="1">
      <alignment horizontal="left" vertical="center"/>
    </xf>
    <xf numFmtId="0" fontId="3" fillId="2" borderId="14" xfId="57" applyFont="1" applyFill="1" applyBorder="1" applyAlignment="1">
      <alignment horizontal="left" vertical="center"/>
    </xf>
    <xf numFmtId="177" fontId="3" fillId="0" borderId="15" xfId="1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right" vertical="center" wrapText="1"/>
    </xf>
    <xf numFmtId="178" fontId="3" fillId="6" borderId="27" xfId="1" applyNumberFormat="1" applyFont="1" applyFill="1" applyBorder="1" applyAlignment="1">
      <alignment horizontal="right" vertical="center"/>
    </xf>
    <xf numFmtId="176" fontId="3" fillId="3" borderId="5" xfId="57" applyNumberFormat="1" applyFont="1" applyFill="1" applyBorder="1" applyAlignment="1">
      <alignment horizontal="right" vertical="center"/>
    </xf>
    <xf numFmtId="178" fontId="3" fillId="3" borderId="15" xfId="57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9" fontId="13" fillId="0" borderId="0" xfId="0" applyNumberFormat="1" applyFo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flash 2" xfId="56"/>
    <cellStyle name="常规_长城会短信相关活动报价1016" xfId="57"/>
    <cellStyle name="常规_长城会短信相关活动报价1016 2" xfId="58"/>
    <cellStyle name="千位分隔 2" xfId="59"/>
    <cellStyle name="千位分隔 2 3" xfId="60"/>
    <cellStyle name="千位分隔 2 3 2" xfId="61"/>
    <cellStyle name="千位分隔 3" xfId="62"/>
    <cellStyle name="样式 1" xfId="6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6"/>
  <sheetViews>
    <sheetView zoomScale="128" zoomScaleNormal="128" workbookViewId="0">
      <selection activeCell="D6" sqref="D6"/>
    </sheetView>
  </sheetViews>
  <sheetFormatPr defaultColWidth="8.875" defaultRowHeight="15.6" outlineLevelCol="2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5" t="s">
        <v>2</v>
      </c>
    </row>
    <row r="3" spans="2:3">
      <c r="B3" s="4" t="s">
        <v>3</v>
      </c>
      <c r="C3" s="5" t="s">
        <v>4</v>
      </c>
    </row>
    <row r="4" s="1" customFormat="1" ht="16.5" customHeight="1" spans="2:3">
      <c r="B4" s="9" t="s">
        <v>5</v>
      </c>
      <c r="C4" s="10" t="s">
        <v>6</v>
      </c>
    </row>
    <row r="5" s="1" customFormat="1" ht="16.5" customHeight="1" spans="2:3">
      <c r="B5" s="9" t="s">
        <v>7</v>
      </c>
      <c r="C5" s="11">
        <v>45516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30" t="s">
        <v>9</v>
      </c>
    </row>
    <row r="8" s="1" customFormat="1" ht="16.2" spans="2:3">
      <c r="B8" s="46" t="s">
        <v>10</v>
      </c>
      <c r="C8" s="55"/>
    </row>
    <row r="9" s="1" customFormat="1" spans="2:3">
      <c r="B9" s="75" t="s">
        <v>11</v>
      </c>
      <c r="C9" s="76">
        <f>Creative!I11</f>
        <v>0</v>
      </c>
    </row>
    <row r="10" s="1" customFormat="1" ht="16.2" spans="2:3">
      <c r="B10" s="46" t="s">
        <v>12</v>
      </c>
      <c r="C10" s="55"/>
    </row>
    <row r="11" s="1" customFormat="1" spans="2:3">
      <c r="B11" s="75" t="s">
        <v>11</v>
      </c>
      <c r="C11" s="76">
        <f>Digital!I11</f>
        <v>0</v>
      </c>
    </row>
    <row r="12" s="1" customFormat="1" spans="2:3">
      <c r="B12" s="77" t="s">
        <v>13</v>
      </c>
      <c r="C12" s="78"/>
    </row>
    <row r="13" spans="2:3">
      <c r="B13" s="75" t="s">
        <v>11</v>
      </c>
      <c r="C13" s="79">
        <f>Medical!I26</f>
        <v>180848</v>
      </c>
    </row>
    <row r="14" ht="3.75" customHeight="1" spans="2:3">
      <c r="B14" s="80"/>
      <c r="C14" s="81"/>
    </row>
    <row r="15" spans="2:3">
      <c r="B15" s="82" t="s">
        <v>11</v>
      </c>
      <c r="C15" s="83">
        <f>C9+C11+C13</f>
        <v>180848</v>
      </c>
    </row>
    <row r="16" spans="2:3">
      <c r="B16" s="82" t="s">
        <v>14</v>
      </c>
      <c r="C16" s="83">
        <f>C15*0.06</f>
        <v>10850.88</v>
      </c>
    </row>
    <row r="17" spans="2:3">
      <c r="B17" s="84" t="s">
        <v>15</v>
      </c>
      <c r="C17" s="85">
        <f>C15+C16</f>
        <v>191698.88</v>
      </c>
    </row>
    <row r="18" ht="17.4" spans="2:3">
      <c r="B18" s="86"/>
      <c r="C18" s="87"/>
    </row>
    <row r="21" spans="2:2">
      <c r="B21" s="66"/>
    </row>
    <row r="22" spans="2:2">
      <c r="B22" s="69"/>
    </row>
    <row r="23" spans="2:2">
      <c r="B23" s="69"/>
    </row>
    <row r="24" spans="2:2">
      <c r="B24" s="69"/>
    </row>
    <row r="25" spans="2:2">
      <c r="B25" s="69"/>
    </row>
    <row r="26" spans="2:2">
      <c r="B26" s="69"/>
    </row>
  </sheetData>
  <mergeCells count="5">
    <mergeCell ref="B1:C1"/>
    <mergeCell ref="B8:C8"/>
    <mergeCell ref="B10:C10"/>
    <mergeCell ref="B12:C12"/>
    <mergeCell ref="B14:C14"/>
  </mergeCell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0"/>
  <sheetViews>
    <sheetView zoomScale="115" zoomScaleNormal="115" workbookViewId="0">
      <selection activeCell="C3" sqref="C3"/>
    </sheetView>
  </sheetViews>
  <sheetFormatPr defaultColWidth="8.875" defaultRowHeight="15.6"/>
  <cols>
    <col min="1" max="1" width="5.25" customWidth="1"/>
    <col min="2" max="2" width="26" customWidth="1"/>
    <col min="3" max="3" width="43" style="2" customWidth="1"/>
    <col min="4" max="4" width="14.25" style="2" customWidth="1"/>
    <col min="5" max="5" width="10" style="2" customWidth="1"/>
    <col min="6" max="6" width="11" customWidth="1"/>
    <col min="7" max="7" width="5.875" customWidth="1"/>
    <col min="8" max="8" width="10.25" customWidth="1"/>
    <col min="9" max="9" width="13.7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spans="2:9">
      <c r="B3" s="4" t="s">
        <v>3</v>
      </c>
      <c r="C3" s="5" t="s">
        <v>4</v>
      </c>
      <c r="D3" s="8"/>
      <c r="E3" s="8"/>
      <c r="F3" s="7"/>
      <c r="G3" s="7"/>
      <c r="H3" s="7"/>
      <c r="I3" s="7"/>
    </row>
    <row r="4" s="1" customFormat="1" ht="16.5" customHeight="1" spans="2:9">
      <c r="B4" s="9" t="s">
        <v>5</v>
      </c>
      <c r="C4" s="10" t="s">
        <v>6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v>45516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69.75" customHeight="1" spans="2:9">
      <c r="B7" s="13" t="s">
        <v>8</v>
      </c>
      <c r="C7" s="14" t="s">
        <v>16</v>
      </c>
      <c r="D7" s="14" t="s">
        <v>17</v>
      </c>
      <c r="E7" s="14" t="s">
        <v>18</v>
      </c>
      <c r="F7" s="15" t="s">
        <v>19</v>
      </c>
      <c r="G7" s="15" t="s">
        <v>20</v>
      </c>
      <c r="H7" s="15" t="s">
        <v>21</v>
      </c>
      <c r="I7" s="30" t="s">
        <v>22</v>
      </c>
    </row>
    <row r="8" s="1" customFormat="1" ht="16.2" spans="2:9">
      <c r="B8" s="57"/>
      <c r="C8" s="58"/>
      <c r="D8" s="58"/>
      <c r="E8" s="58"/>
      <c r="F8" s="58"/>
      <c r="G8" s="58"/>
      <c r="H8" s="58"/>
      <c r="I8" s="73"/>
    </row>
    <row r="9" s="1" customFormat="1" spans="2:9">
      <c r="B9" s="59"/>
      <c r="C9" s="59"/>
      <c r="D9" s="60"/>
      <c r="E9" s="60"/>
      <c r="F9" s="61"/>
      <c r="G9" s="61"/>
      <c r="H9" s="62"/>
      <c r="I9" s="32"/>
    </row>
    <row r="10" ht="16.35" spans="2:12">
      <c r="B10" s="63"/>
      <c r="C10" s="64"/>
      <c r="D10" s="64"/>
      <c r="E10" s="64"/>
      <c r="F10" s="64"/>
      <c r="G10" s="64"/>
      <c r="H10" s="65"/>
      <c r="I10" s="33"/>
      <c r="L10" s="1"/>
    </row>
    <row r="11" ht="16.35" spans="2:9">
      <c r="B11" s="27"/>
      <c r="C11" s="28"/>
      <c r="D11" s="28"/>
      <c r="E11" s="28"/>
      <c r="F11" s="28"/>
      <c r="G11" s="28"/>
      <c r="H11" s="29"/>
      <c r="I11" s="34"/>
    </row>
    <row r="12" spans="9:9">
      <c r="I12" s="74" t="s">
        <v>23</v>
      </c>
    </row>
    <row r="15" spans="2:6">
      <c r="B15" s="66"/>
      <c r="C15" s="67"/>
      <c r="D15" s="67"/>
      <c r="E15" s="67"/>
      <c r="F15" s="68"/>
    </row>
    <row r="16" spans="2:6">
      <c r="B16" s="69"/>
      <c r="C16" s="70"/>
      <c r="D16" s="70"/>
      <c r="E16" s="70"/>
      <c r="F16" s="71"/>
    </row>
    <row r="17" spans="2:6">
      <c r="B17" s="69"/>
      <c r="C17" s="70"/>
      <c r="D17" s="70"/>
      <c r="E17" s="70"/>
      <c r="F17" s="71"/>
    </row>
    <row r="18" spans="2:6">
      <c r="B18" s="69"/>
      <c r="C18" s="70"/>
      <c r="D18" s="70"/>
      <c r="E18" s="70"/>
      <c r="F18" s="71"/>
    </row>
    <row r="19" spans="2:6">
      <c r="B19" s="69"/>
      <c r="C19" s="70"/>
      <c r="D19" s="70"/>
      <c r="E19" s="70"/>
      <c r="F19" s="71"/>
    </row>
    <row r="20" spans="2:6">
      <c r="B20" s="69"/>
      <c r="C20" s="72"/>
      <c r="D20" s="72"/>
      <c r="E20" s="72"/>
      <c r="F20" s="71"/>
    </row>
  </sheetData>
  <mergeCells count="4">
    <mergeCell ref="B1:I1"/>
    <mergeCell ref="B8:I8"/>
    <mergeCell ref="B10:H10"/>
    <mergeCell ref="B11:H11"/>
  </mergeCells>
  <printOptions horizontalCentered="1"/>
  <pageMargins left="0.25" right="0.25" top="0.27" bottom="0.44" header="0.3" footer="0.3"/>
  <pageSetup paperSize="1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11"/>
  <sheetViews>
    <sheetView zoomScale="90" zoomScaleNormal="90" workbookViewId="0">
      <selection activeCell="C3" sqref="C3"/>
    </sheetView>
  </sheetViews>
  <sheetFormatPr defaultColWidth="8.875" defaultRowHeight="15.6"/>
  <cols>
    <col min="1" max="1" width="5.25" customWidth="1"/>
    <col min="2" max="2" width="28.75" customWidth="1"/>
    <col min="3" max="3" width="37.75" style="2" customWidth="1"/>
    <col min="4" max="4" width="18.375" style="2" customWidth="1"/>
    <col min="5" max="5" width="16" style="2" customWidth="1"/>
    <col min="6" max="6" width="11" customWidth="1"/>
    <col min="7" max="7" width="11.75" customWidth="1"/>
    <col min="8" max="8" width="10.25" customWidth="1"/>
    <col min="9" max="9" width="14.875" customWidth="1"/>
    <col min="10" max="10" width="13.25" customWidth="1"/>
  </cols>
  <sheetData>
    <row r="1" ht="37.5" customHeight="1" spans="2:9">
      <c r="B1" s="36" t="s">
        <v>0</v>
      </c>
      <c r="C1" s="36"/>
      <c r="D1" s="36"/>
      <c r="E1" s="36"/>
      <c r="F1" s="36"/>
      <c r="G1" s="36"/>
      <c r="H1" s="36"/>
      <c r="I1" s="36"/>
    </row>
    <row r="2" spans="2:9">
      <c r="B2" s="37" t="s">
        <v>1</v>
      </c>
      <c r="C2" s="5" t="s">
        <v>2</v>
      </c>
      <c r="D2" s="38"/>
      <c r="E2" s="38"/>
      <c r="F2" s="39"/>
      <c r="G2" s="39"/>
      <c r="H2" s="39"/>
      <c r="I2" s="39"/>
    </row>
    <row r="3" spans="2:9">
      <c r="B3" s="37" t="s">
        <v>3</v>
      </c>
      <c r="C3" s="5" t="s">
        <v>4</v>
      </c>
      <c r="D3" s="40"/>
      <c r="E3" s="40"/>
      <c r="F3" s="39"/>
      <c r="G3" s="39"/>
      <c r="H3" s="39"/>
      <c r="I3" s="39"/>
    </row>
    <row r="4" s="35" customFormat="1" ht="16.5" customHeight="1" spans="2:9">
      <c r="B4" s="41" t="s">
        <v>5</v>
      </c>
      <c r="C4" s="10" t="s">
        <v>6</v>
      </c>
      <c r="D4" s="41"/>
      <c r="E4" s="41"/>
      <c r="F4" s="41"/>
      <c r="G4" s="41"/>
      <c r="H4" s="41"/>
      <c r="I4" s="41"/>
    </row>
    <row r="5" s="35" customFormat="1" ht="16.5" customHeight="1" spans="2:9">
      <c r="B5" s="41" t="s">
        <v>7</v>
      </c>
      <c r="C5" s="11">
        <v>45516</v>
      </c>
      <c r="D5" s="41"/>
      <c r="E5" s="41"/>
      <c r="F5" s="41"/>
      <c r="G5" s="41"/>
      <c r="H5" s="41"/>
      <c r="I5" s="41"/>
    </row>
    <row r="6" s="35" customFormat="1" ht="16.5" customHeight="1" spans="2:9">
      <c r="B6" s="42"/>
      <c r="C6" s="42"/>
      <c r="D6" s="42"/>
      <c r="E6" s="42"/>
      <c r="F6" s="42"/>
      <c r="G6" s="42"/>
      <c r="H6" s="42"/>
      <c r="I6" s="42"/>
    </row>
    <row r="7" s="35" customFormat="1" ht="30.75" customHeight="1" spans="2:9">
      <c r="B7" s="43" t="s">
        <v>8</v>
      </c>
      <c r="C7" s="44" t="s">
        <v>16</v>
      </c>
      <c r="D7" s="44" t="s">
        <v>17</v>
      </c>
      <c r="E7" s="44" t="s">
        <v>18</v>
      </c>
      <c r="F7" s="45" t="s">
        <v>19</v>
      </c>
      <c r="G7" s="45" t="s">
        <v>20</v>
      </c>
      <c r="H7" s="45" t="s">
        <v>21</v>
      </c>
      <c r="I7" s="54" t="s">
        <v>22</v>
      </c>
    </row>
    <row r="8" ht="16.2" spans="2:9">
      <c r="B8" s="46"/>
      <c r="C8" s="47"/>
      <c r="D8" s="47"/>
      <c r="E8" s="47"/>
      <c r="F8" s="47"/>
      <c r="G8" s="47"/>
      <c r="H8" s="47"/>
      <c r="I8" s="55"/>
    </row>
    <row r="9" spans="2:9">
      <c r="B9" s="48"/>
      <c r="C9" s="49"/>
      <c r="D9" s="50"/>
      <c r="E9" s="51"/>
      <c r="F9" s="52"/>
      <c r="G9" s="53"/>
      <c r="H9" s="53"/>
      <c r="I9" s="56"/>
    </row>
    <row r="10" ht="16.35" spans="2:9">
      <c r="B10" s="24"/>
      <c r="C10" s="25"/>
      <c r="D10" s="25"/>
      <c r="E10" s="25"/>
      <c r="F10" s="25"/>
      <c r="G10" s="25"/>
      <c r="H10" s="26"/>
      <c r="I10" s="33">
        <f>SUM(I9:I9)</f>
        <v>0</v>
      </c>
    </row>
    <row r="11" ht="16.35" spans="2:14">
      <c r="B11" s="27" t="s">
        <v>11</v>
      </c>
      <c r="C11" s="28"/>
      <c r="D11" s="28"/>
      <c r="E11" s="28"/>
      <c r="F11" s="28"/>
      <c r="G11" s="28"/>
      <c r="H11" s="29"/>
      <c r="I11" s="34">
        <v>0</v>
      </c>
      <c r="N11" t="s">
        <v>23</v>
      </c>
    </row>
  </sheetData>
  <mergeCells count="3">
    <mergeCell ref="B1:I1"/>
    <mergeCell ref="B10:H10"/>
    <mergeCell ref="B11:H11"/>
  </mergeCells>
  <pageMargins left="0.748031496062992" right="0.748031496062992" top="0.984251968503937" bottom="0.984251968503937" header="0.31496062992126" footer="0.31496062992126"/>
  <pageSetup paperSize="9" scale="5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6"/>
  <sheetViews>
    <sheetView tabSelected="1" zoomScale="90" zoomScaleNormal="90" workbookViewId="0">
      <selection activeCell="D5" sqref="D5"/>
    </sheetView>
  </sheetViews>
  <sheetFormatPr defaultColWidth="8.875" defaultRowHeight="15.6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24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spans="2:9">
      <c r="B3" s="4" t="s">
        <v>3</v>
      </c>
      <c r="C3" s="5" t="s">
        <v>4</v>
      </c>
      <c r="D3" s="8"/>
      <c r="E3" s="8"/>
      <c r="F3" s="7"/>
      <c r="G3" s="7"/>
      <c r="H3" s="7"/>
      <c r="I3" s="7"/>
    </row>
    <row r="4" s="1" customFormat="1" ht="16.5" customHeight="1" spans="2:9">
      <c r="B4" s="9" t="s">
        <v>5</v>
      </c>
      <c r="C4" s="10" t="s">
        <v>6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v>45516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2.4" spans="2:9">
      <c r="B7" s="13" t="s">
        <v>8</v>
      </c>
      <c r="C7" s="14" t="s">
        <v>16</v>
      </c>
      <c r="D7" s="14" t="s">
        <v>17</v>
      </c>
      <c r="E7" s="14" t="s">
        <v>18</v>
      </c>
      <c r="F7" s="15" t="s">
        <v>19</v>
      </c>
      <c r="G7" s="15" t="s">
        <v>20</v>
      </c>
      <c r="H7" s="15" t="s">
        <v>21</v>
      </c>
      <c r="I7" s="30" t="s">
        <v>22</v>
      </c>
    </row>
    <row r="8" s="1" customFormat="1" ht="17.25" customHeight="1" spans="2:9">
      <c r="B8" s="16" t="s">
        <v>25</v>
      </c>
      <c r="C8" s="17"/>
      <c r="D8" s="17"/>
      <c r="E8" s="17"/>
      <c r="F8" s="17"/>
      <c r="G8" s="17"/>
      <c r="H8" s="17"/>
      <c r="I8" s="31"/>
    </row>
    <row r="9" ht="26.4" spans="2:9">
      <c r="B9" s="18" t="s">
        <v>26</v>
      </c>
      <c r="C9" s="19" t="s">
        <v>27</v>
      </c>
      <c r="D9" s="20" t="s">
        <v>28</v>
      </c>
      <c r="E9" s="20"/>
      <c r="F9" s="21">
        <v>657</v>
      </c>
      <c r="G9" s="22" t="s">
        <v>29</v>
      </c>
      <c r="H9" s="22">
        <v>38</v>
      </c>
      <c r="I9" s="32">
        <f>F9*H9</f>
        <v>24966</v>
      </c>
    </row>
    <row r="10" spans="2:9">
      <c r="B10" s="18" t="s">
        <v>30</v>
      </c>
      <c r="C10" s="23" t="s">
        <v>31</v>
      </c>
      <c r="D10" s="20" t="s">
        <v>28</v>
      </c>
      <c r="E10" s="20"/>
      <c r="F10" s="21">
        <v>450</v>
      </c>
      <c r="G10" s="22" t="s">
        <v>32</v>
      </c>
      <c r="H10" s="22">
        <v>1</v>
      </c>
      <c r="I10" s="32">
        <f t="shared" ref="I10:I11" si="0">F10*H10</f>
        <v>450</v>
      </c>
    </row>
    <row r="11" spans="2:9">
      <c r="B11" s="18" t="s">
        <v>33</v>
      </c>
      <c r="C11" s="23" t="s">
        <v>34</v>
      </c>
      <c r="D11" s="20" t="s">
        <v>28</v>
      </c>
      <c r="E11" s="20"/>
      <c r="F11" s="21">
        <v>100</v>
      </c>
      <c r="G11" s="22" t="s">
        <v>29</v>
      </c>
      <c r="H11" s="22">
        <v>38</v>
      </c>
      <c r="I11" s="32">
        <f t="shared" si="0"/>
        <v>3800</v>
      </c>
    </row>
    <row r="12" ht="16.35" spans="2:9">
      <c r="B12" s="24" t="s">
        <v>35</v>
      </c>
      <c r="C12" s="25"/>
      <c r="D12" s="25"/>
      <c r="E12" s="25"/>
      <c r="F12" s="25"/>
      <c r="G12" s="25"/>
      <c r="H12" s="26"/>
      <c r="I12" s="33">
        <f>SUM(I9:I11)</f>
        <v>29216</v>
      </c>
    </row>
    <row r="13" ht="16.35" spans="2:9">
      <c r="B13" s="24"/>
      <c r="C13" s="25"/>
      <c r="D13" s="25"/>
      <c r="E13" s="25"/>
      <c r="F13" s="25"/>
      <c r="G13" s="25"/>
      <c r="H13" s="26" t="s">
        <v>36</v>
      </c>
      <c r="I13" s="33">
        <f>I12*2</f>
        <v>58432</v>
      </c>
    </row>
    <row r="14" ht="16.2" spans="2:9">
      <c r="B14" s="16" t="s">
        <v>37</v>
      </c>
      <c r="C14" s="17"/>
      <c r="D14" s="17"/>
      <c r="E14" s="17"/>
      <c r="F14" s="17"/>
      <c r="G14" s="17"/>
      <c r="H14" s="17"/>
      <c r="I14" s="31"/>
    </row>
    <row r="15" ht="26.4" spans="2:9">
      <c r="B15" s="18" t="s">
        <v>26</v>
      </c>
      <c r="C15" s="19" t="s">
        <v>27</v>
      </c>
      <c r="D15" s="20" t="s">
        <v>28</v>
      </c>
      <c r="E15" s="20"/>
      <c r="F15" s="21">
        <v>657</v>
      </c>
      <c r="G15" s="22" t="s">
        <v>29</v>
      </c>
      <c r="H15" s="22">
        <v>28</v>
      </c>
      <c r="I15" s="32">
        <f>F15*H15</f>
        <v>18396</v>
      </c>
    </row>
    <row r="16" spans="2:9">
      <c r="B16" s="18" t="s">
        <v>30</v>
      </c>
      <c r="C16" s="23" t="s">
        <v>31</v>
      </c>
      <c r="D16" s="20" t="s">
        <v>28</v>
      </c>
      <c r="E16" s="20"/>
      <c r="F16" s="21">
        <v>450</v>
      </c>
      <c r="G16" s="22" t="s">
        <v>32</v>
      </c>
      <c r="H16" s="22">
        <v>1</v>
      </c>
      <c r="I16" s="32">
        <f t="shared" ref="I16:I17" si="1">F16*H16</f>
        <v>450</v>
      </c>
    </row>
    <row r="17" spans="2:9">
      <c r="B17" s="18" t="s">
        <v>38</v>
      </c>
      <c r="C17" s="23" t="s">
        <v>39</v>
      </c>
      <c r="D17" s="20" t="s">
        <v>28</v>
      </c>
      <c r="E17" s="20"/>
      <c r="F17" s="21">
        <v>50</v>
      </c>
      <c r="G17" s="22" t="s">
        <v>29</v>
      </c>
      <c r="H17" s="22">
        <v>28</v>
      </c>
      <c r="I17" s="32">
        <f t="shared" si="1"/>
        <v>1400</v>
      </c>
    </row>
    <row r="18" ht="16.35" spans="2:9">
      <c r="B18" s="24" t="s">
        <v>35</v>
      </c>
      <c r="C18" s="25"/>
      <c r="D18" s="25"/>
      <c r="E18" s="25"/>
      <c r="F18" s="25"/>
      <c r="G18" s="25"/>
      <c r="H18" s="26"/>
      <c r="I18" s="33">
        <f>SUM(I15:I17)</f>
        <v>20246</v>
      </c>
    </row>
    <row r="19" ht="16.35" spans="2:9">
      <c r="B19" s="24"/>
      <c r="C19" s="25"/>
      <c r="D19" s="25"/>
      <c r="E19" s="25"/>
      <c r="F19" s="25"/>
      <c r="G19" s="25"/>
      <c r="H19" s="26" t="s">
        <v>40</v>
      </c>
      <c r="I19" s="33">
        <f>I18*2</f>
        <v>40492</v>
      </c>
    </row>
    <row r="20" ht="16.2" spans="2:9">
      <c r="B20" s="16" t="s">
        <v>41</v>
      </c>
      <c r="C20" s="17"/>
      <c r="D20" s="17"/>
      <c r="E20" s="17"/>
      <c r="F20" s="17"/>
      <c r="G20" s="17"/>
      <c r="H20" s="17"/>
      <c r="I20" s="31"/>
    </row>
    <row r="21" ht="26.4" spans="2:9">
      <c r="B21" s="18" t="s">
        <v>42</v>
      </c>
      <c r="C21" s="19" t="s">
        <v>27</v>
      </c>
      <c r="D21" s="20" t="s">
        <v>28</v>
      </c>
      <c r="E21" s="20"/>
      <c r="F21" s="21">
        <v>557</v>
      </c>
      <c r="G21" s="22" t="s">
        <v>29</v>
      </c>
      <c r="H21" s="22">
        <v>33</v>
      </c>
      <c r="I21" s="32">
        <f>F21*H21</f>
        <v>18381</v>
      </c>
    </row>
    <row r="22" spans="2:9">
      <c r="B22" s="18" t="s">
        <v>30</v>
      </c>
      <c r="C22" s="23" t="s">
        <v>31</v>
      </c>
      <c r="D22" s="20" t="s">
        <v>28</v>
      </c>
      <c r="E22" s="20"/>
      <c r="F22" s="21">
        <v>450</v>
      </c>
      <c r="G22" s="22" t="s">
        <v>32</v>
      </c>
      <c r="H22" s="22">
        <v>1</v>
      </c>
      <c r="I22" s="32">
        <f t="shared" ref="I22:I23" si="2">F22*H22</f>
        <v>450</v>
      </c>
    </row>
    <row r="23" spans="2:9">
      <c r="B23" s="18" t="s">
        <v>38</v>
      </c>
      <c r="C23" s="23" t="s">
        <v>39</v>
      </c>
      <c r="D23" s="20" t="s">
        <v>28</v>
      </c>
      <c r="E23" s="20"/>
      <c r="F23" s="21">
        <v>50</v>
      </c>
      <c r="G23" s="22" t="s">
        <v>29</v>
      </c>
      <c r="H23" s="22">
        <v>33</v>
      </c>
      <c r="I23" s="32">
        <f t="shared" si="2"/>
        <v>1650</v>
      </c>
    </row>
    <row r="24" ht="16.35" spans="2:9">
      <c r="B24" s="24" t="s">
        <v>35</v>
      </c>
      <c r="C24" s="25"/>
      <c r="D24" s="25"/>
      <c r="E24" s="25"/>
      <c r="F24" s="25"/>
      <c r="G24" s="25"/>
      <c r="H24" s="26"/>
      <c r="I24" s="33">
        <f>SUM(I21:I23)</f>
        <v>20481</v>
      </c>
    </row>
    <row r="25" ht="16.35" spans="2:9">
      <c r="B25" s="24"/>
      <c r="C25" s="25"/>
      <c r="D25" s="25"/>
      <c r="E25" s="25"/>
      <c r="F25" s="25"/>
      <c r="G25" s="25"/>
      <c r="H25" s="26" t="s">
        <v>43</v>
      </c>
      <c r="I25" s="33">
        <f>I24*4</f>
        <v>81924</v>
      </c>
    </row>
    <row r="26" ht="16.35" spans="2:9">
      <c r="B26" s="27" t="s">
        <v>11</v>
      </c>
      <c r="C26" s="28"/>
      <c r="D26" s="28"/>
      <c r="E26" s="28"/>
      <c r="F26" s="28"/>
      <c r="G26" s="28"/>
      <c r="H26" s="29"/>
      <c r="I26" s="34">
        <f>I13+I19+I25</f>
        <v>180848</v>
      </c>
    </row>
  </sheetData>
  <mergeCells count="8">
    <mergeCell ref="B1:I1"/>
    <mergeCell ref="B8:I8"/>
    <mergeCell ref="B12:H12"/>
    <mergeCell ref="B14:I14"/>
    <mergeCell ref="B18:H18"/>
    <mergeCell ref="B20:I20"/>
    <mergeCell ref="B24:H24"/>
    <mergeCell ref="B26:H26"/>
  </mergeCells>
  <printOptions horizontalCentered="1"/>
  <pageMargins left="0.236220472440945" right="0.236220472440945" top="0.748031496062992" bottom="0.748031496062992" header="0.31496062992126" footer="0.31496062992126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Creative</vt:lpstr>
      <vt:lpstr>Digital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小阳</cp:lastModifiedBy>
  <dcterms:created xsi:type="dcterms:W3CDTF">2016-07-03T01:42:00Z</dcterms:created>
  <cp:lastPrinted>2024-08-08T04:55:00Z</cp:lastPrinted>
  <dcterms:modified xsi:type="dcterms:W3CDTF">2024-08-15T09:28:51Z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1A7542EF565E4CF9B8CD9649A9B897DD_13</vt:lpwstr>
  </property>
</Properties>
</file>