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9" l="1"/>
  <c r="J11" i="13" l="1"/>
  <c r="J9" i="13"/>
  <c r="J18" i="13" l="1"/>
  <c r="J17" i="13"/>
  <c r="J15" i="13"/>
  <c r="J16" i="13"/>
  <c r="J14" i="13"/>
  <c r="J12" i="13"/>
  <c r="J10" i="13"/>
  <c r="C5" i="13" l="1"/>
  <c r="C3" i="13"/>
  <c r="C2" i="13"/>
  <c r="C9" i="9" l="1"/>
  <c r="C12" i="9" l="1"/>
  <c r="C13" i="9" s="1"/>
</calcChain>
</file>

<file path=xl/sharedStrings.xml><?xml version="1.0" encoding="utf-8"?>
<sst xmlns="http://schemas.openxmlformats.org/spreadsheetml/2006/main" count="60" uniqueCount="39">
  <si>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</si>
  <si>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</si>
  <si>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</si>
  <si>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</si>
  <si>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</si>
  <si>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</si>
  <si>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</si>
  <si>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</si>
  <si>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</si>
  <si>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</si>
  <si>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</si>
  <si>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</si>
  <si>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</si>
  <si>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</si>
  <si>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</si>
  <si>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</si>
  <si>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</si>
  <si>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</si>
  <si>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</si>
  <si>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</si>
  <si>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</si>
  <si>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</si>
  <si>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</si>
  <si>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</si>
  <si>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</si>
  <si>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</si>
  <si>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</si>
  <si>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</si>
  <si>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2.幻灯制作-5套（预估45p/套）（1.全球哮喘挑战 2.哮喘早期诊断 3.哮喘长期规范化治疗 4.哮喘管理的多维度创新 5.ERS内部培训）</t>
    <phoneticPr fontId="14" type="noConversion"/>
  </si>
  <si>
    <t>1.幻灯制作-5套（预估45p/套）（1.哮喘研究前言 2.CVA研究进展 3.哮喘发病机制 4.ICS/LABA在哮喘管理中的应用 5.ERS学术速递）</t>
    <phoneticPr fontId="14" type="noConversion"/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</si>
  <si>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</si>
  <si>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</si>
  <si>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</si>
  <si>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</si>
  <si>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</si>
  <si>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2024AZ信必可幻灯制作（10套）</t>
    <phoneticPr fontId="7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</si>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</sst>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6" zoomScaleNormal="86" workbookViewId="0">
      <selection activeCell="F11" sqref="F11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3" t="s">
        <v>38</v>
      </c>
      <c r="C1" s="53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35</v>
      </c>
    </row>
    <row r="4" spans="2:3" s="1" customFormat="1" ht="16.5" customHeight="1" x14ac:dyDescent="0.15">
      <c r="B4" s="8" t="s">
        <v>3</v>
      </c>
      <c r="C4" s="34" t="s">
        <v>33</v>
      </c>
    </row>
    <row r="5" spans="2:3" s="1" customFormat="1" ht="16.5" customHeight="1" x14ac:dyDescent="0.15">
      <c r="B5" s="8" t="s">
        <v>4</v>
      </c>
      <c r="C5" s="9">
        <v>45533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4" t="s">
        <v>36</v>
      </c>
      <c r="C8" s="55"/>
    </row>
    <row r="9" spans="2:3" ht="16.5" x14ac:dyDescent="0.15">
      <c r="B9" s="28" t="s">
        <v>7</v>
      </c>
      <c r="C9" s="29">
        <f>Medical!J18</f>
        <v>262800</v>
      </c>
    </row>
    <row r="10" spans="2:3" ht="3.75" customHeight="1" x14ac:dyDescent="0.15">
      <c r="B10" s="51"/>
      <c r="C10" s="52"/>
    </row>
    <row r="11" spans="2:3" ht="16.5" x14ac:dyDescent="0.15">
      <c r="B11" s="30" t="s">
        <v>7</v>
      </c>
      <c r="C11" s="31">
        <f>C9</f>
        <v>262800</v>
      </c>
    </row>
    <row r="12" spans="2:3" ht="16.5" x14ac:dyDescent="0.15">
      <c r="B12" s="30" t="s">
        <v>8</v>
      </c>
      <c r="C12" s="31">
        <f>C11*0.06</f>
        <v>15768</v>
      </c>
    </row>
    <row r="13" spans="2:3" ht="16.5" x14ac:dyDescent="0.15">
      <c r="B13" s="32" t="s">
        <v>9</v>
      </c>
      <c r="C13" s="33">
        <f>C11+C12</f>
        <v>278568</v>
      </c>
    </row>
    <row r="14" spans="2:3" ht="18" x14ac:dyDescent="0.15">
      <c r="B14" s="44" t="s">
        <v>27</v>
      </c>
      <c r="C14" s="46">
        <v>220000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zoomScale="72" zoomScaleNormal="72" workbookViewId="0">
      <selection activeCell="B7" sqref="B7:J18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spans="2:10" ht="37.5" customHeight="1" x14ac:dyDescent="0.15">
      <c r="B1" s="53" t="s">
        <v>37</v>
      </c>
      <c r="C1" s="53"/>
      <c r="D1" s="53"/>
      <c r="E1" s="53"/>
      <c r="F1" s="53"/>
      <c r="G1" s="53"/>
      <c r="H1" s="53"/>
      <c r="I1" s="53"/>
      <c r="J1" s="53"/>
    </row>
    <row r="2" spans="2:10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ht="16.5" x14ac:dyDescent="0.35">
      <c r="B3" s="3" t="s">
        <v>2</v>
      </c>
      <c r="C3" s="6" t="str">
        <f>Summary!C3</f>
        <v>2024AZ信必可幻灯制作（10套）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15">
      <c r="B4" s="8" t="s">
        <v>3</v>
      </c>
      <c r="C4" s="50" t="s">
        <v>34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15">
      <c r="B5" s="8" t="s">
        <v>4</v>
      </c>
      <c r="C5" s="9">
        <f>Summary!C5</f>
        <v>45533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7" t="s">
        <v>30</v>
      </c>
      <c r="J7" s="24" t="s">
        <v>16</v>
      </c>
    </row>
    <row r="8" spans="2:10" s="1" customFormat="1" ht="17.25" customHeight="1" x14ac:dyDescent="0.15">
      <c r="B8" s="61" t="s">
        <v>29</v>
      </c>
      <c r="C8" s="62"/>
      <c r="D8" s="62"/>
      <c r="E8" s="62"/>
      <c r="F8" s="62"/>
      <c r="G8" s="62"/>
      <c r="H8" s="62"/>
      <c r="I8" s="62"/>
      <c r="J8" s="63"/>
    </row>
    <row r="9" spans="2:10" ht="28.5" x14ac:dyDescent="0.15">
      <c r="B9" s="42" t="s">
        <v>24</v>
      </c>
      <c r="C9" s="43" t="s">
        <v>26</v>
      </c>
      <c r="D9" s="40" t="s">
        <v>20</v>
      </c>
      <c r="E9" s="36"/>
      <c r="F9" s="37">
        <v>657</v>
      </c>
      <c r="G9" s="41" t="s">
        <v>17</v>
      </c>
      <c r="H9" s="35">
        <v>45</v>
      </c>
      <c r="I9" s="48">
        <v>5</v>
      </c>
      <c r="J9" s="38">
        <f>F9*H9*I9</f>
        <v>147825</v>
      </c>
    </row>
    <row r="10" spans="2:10" x14ac:dyDescent="0.15">
      <c r="B10" s="42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18</v>
      </c>
      <c r="H10" s="35">
        <v>1</v>
      </c>
      <c r="I10" s="48">
        <v>1</v>
      </c>
      <c r="J10" s="38">
        <f t="shared" ref="J10" si="0">F10*H10*I10</f>
        <v>450</v>
      </c>
    </row>
    <row r="11" spans="2:10" x14ac:dyDescent="0.15">
      <c r="B11" s="42" t="s">
        <v>19</v>
      </c>
      <c r="C11" s="39" t="s">
        <v>21</v>
      </c>
      <c r="D11" s="40" t="s">
        <v>20</v>
      </c>
      <c r="E11" s="36"/>
      <c r="F11" s="37">
        <v>50</v>
      </c>
      <c r="G11" s="41" t="s">
        <v>17</v>
      </c>
      <c r="H11" s="35">
        <v>45</v>
      </c>
      <c r="I11" s="48">
        <v>5</v>
      </c>
      <c r="J11" s="38">
        <f>F11*H11*I11</f>
        <v>11250</v>
      </c>
    </row>
    <row r="12" spans="2:10" ht="17.25" thickBot="1" x14ac:dyDescent="0.2">
      <c r="B12" s="56"/>
      <c r="C12" s="57"/>
      <c r="D12" s="57"/>
      <c r="E12" s="57"/>
      <c r="F12" s="57"/>
      <c r="G12" s="57"/>
      <c r="H12" s="58"/>
      <c r="I12" s="45" t="s">
        <v>31</v>
      </c>
      <c r="J12" s="26">
        <f>SUM(J9:J11)</f>
        <v>159525</v>
      </c>
    </row>
    <row r="13" spans="2:10" ht="15" x14ac:dyDescent="0.15">
      <c r="B13" s="61" t="s">
        <v>28</v>
      </c>
      <c r="C13" s="62"/>
      <c r="D13" s="62"/>
      <c r="E13" s="62"/>
      <c r="F13" s="62"/>
      <c r="G13" s="62"/>
      <c r="H13" s="62"/>
      <c r="I13" s="62"/>
      <c r="J13" s="63"/>
    </row>
    <row r="14" spans="2:10" ht="28.5" x14ac:dyDescent="0.15">
      <c r="B14" s="42" t="s">
        <v>25</v>
      </c>
      <c r="C14" s="43" t="s">
        <v>26</v>
      </c>
      <c r="D14" s="40" t="s">
        <v>20</v>
      </c>
      <c r="E14" s="36"/>
      <c r="F14" s="37">
        <v>407</v>
      </c>
      <c r="G14" s="41" t="s">
        <v>17</v>
      </c>
      <c r="H14" s="35">
        <v>45</v>
      </c>
      <c r="I14" s="48">
        <v>5</v>
      </c>
      <c r="J14" s="38">
        <f>F14*H14*I14</f>
        <v>91575</v>
      </c>
    </row>
    <row r="15" spans="2:10" x14ac:dyDescent="0.15">
      <c r="B15" s="42" t="s">
        <v>22</v>
      </c>
      <c r="C15" s="39" t="s">
        <v>23</v>
      </c>
      <c r="D15" s="40" t="s">
        <v>20</v>
      </c>
      <c r="E15" s="36"/>
      <c r="F15" s="37">
        <v>450</v>
      </c>
      <c r="G15" s="41" t="s">
        <v>18</v>
      </c>
      <c r="H15" s="35">
        <v>1</v>
      </c>
      <c r="I15" s="48">
        <v>1</v>
      </c>
      <c r="J15" s="38">
        <f t="shared" ref="J15:J16" si="1">F15*H15*I15</f>
        <v>450</v>
      </c>
    </row>
    <row r="16" spans="2:10" x14ac:dyDescent="0.15">
      <c r="B16" s="42" t="s">
        <v>19</v>
      </c>
      <c r="C16" s="39" t="s">
        <v>21</v>
      </c>
      <c r="D16" s="40" t="s">
        <v>20</v>
      </c>
      <c r="E16" s="36"/>
      <c r="F16" s="37">
        <v>50</v>
      </c>
      <c r="G16" s="41" t="s">
        <v>17</v>
      </c>
      <c r="H16" s="35">
        <v>45</v>
      </c>
      <c r="I16" s="48">
        <v>5</v>
      </c>
      <c r="J16" s="38">
        <f t="shared" si="1"/>
        <v>11250</v>
      </c>
    </row>
    <row r="17" spans="2:10" ht="17.25" thickBot="1" x14ac:dyDescent="0.2">
      <c r="B17" s="56"/>
      <c r="C17" s="57"/>
      <c r="D17" s="57"/>
      <c r="E17" s="57"/>
      <c r="F17" s="57"/>
      <c r="G17" s="57"/>
      <c r="H17" s="58"/>
      <c r="I17" s="45" t="s">
        <v>31</v>
      </c>
      <c r="J17" s="26">
        <f>SUM(J14:J16)</f>
        <v>103275</v>
      </c>
    </row>
    <row r="18" spans="2:10" ht="17.25" thickBot="1" x14ac:dyDescent="0.2">
      <c r="B18" s="59"/>
      <c r="C18" s="60"/>
      <c r="D18" s="60"/>
      <c r="E18" s="60"/>
      <c r="F18" s="60"/>
      <c r="G18" s="60"/>
      <c r="H18" s="60"/>
      <c r="I18" s="49" t="s">
        <v>32</v>
      </c>
      <c r="J18" s="25">
        <f>J17+J12</f>
        <v>262800</v>
      </c>
    </row>
    <row r="20" spans="2:10" ht="16.5" x14ac:dyDescent="0.35">
      <c r="B20" s="13"/>
      <c r="C20" s="14"/>
      <c r="D20" s="15"/>
      <c r="E20" s="20"/>
      <c r="F20" s="21"/>
      <c r="G20" s="21"/>
      <c r="H20" s="21"/>
      <c r="I20" s="21"/>
      <c r="J20" s="21"/>
    </row>
    <row r="21" spans="2:10" ht="16.5" x14ac:dyDescent="0.35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">
      <c r="B24" s="13"/>
      <c r="C24" s="16"/>
      <c r="D24" s="16"/>
      <c r="E24" s="16"/>
      <c r="F24" s="23"/>
    </row>
    <row r="25" spans="2:10" x14ac:dyDescent="0.2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2024-08-30T01:29:05Z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