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C13" i="9" l="1"/>
  <c r="C12" i="9"/>
  <c r="C11" i="9"/>
  <c r="I14" i="13"/>
  <c r="I13" i="13"/>
  <c r="I12" i="13"/>
  <c r="I9" i="13" l="1"/>
  <c r="I10" i="13" l="1"/>
  <c r="I11" i="13"/>
  <c r="C5" i="13" l="1"/>
  <c r="C4" i="13"/>
  <c r="C3" i="13"/>
  <c r="C2" i="13"/>
  <c r="C9" i="9" l="1"/>
</calcChain>
</file>

<file path=xl/sharedStrings.xml><?xml version="1.0" encoding="utf-8"?>
<sst xmlns="http://schemas.openxmlformats.org/spreadsheetml/2006/main" count="45" uniqueCount="35">
  <si>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</si>
  <si>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</si>
  <si>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</si>
  <si>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</si>
  <si>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</si>
  <si>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</si>
  <si>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</si>
  <si>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</si>
  <si>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</si>
  <si>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</si>
  <si>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</si>
  <si>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</si>
  <si>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</si>
  <si>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</si>
  <si>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</si>
  <si>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</si>
  <si>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</si>
  <si>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</si>
  <si>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5" type="noConversion"/>
  </si>
  <si>
    <t>套</t>
    <phoneticPr fontId="15" type="noConversion"/>
  </si>
  <si>
    <t>PPT美化(普通美化)(new work)</t>
    <phoneticPr fontId="15" type="noConversion"/>
  </si>
  <si>
    <t>2024 rate card</t>
    <phoneticPr fontId="15" type="noConversion"/>
  </si>
  <si>
    <t>1套小计：</t>
    <phoneticPr fontId="15" type="noConversion"/>
  </si>
  <si>
    <t>使用PPT重绘图表、字体设定、动作设定等</t>
    <phoneticPr fontId="7" type="noConversion"/>
  </si>
  <si>
    <t>PPT模板(new work)</t>
    <phoneticPr fontId="15" type="noConversion"/>
  </si>
  <si>
    <t>根据已有KV进行排版及PPT母版格式设定</t>
  </si>
  <si>
    <t>封面以及封底不计数，包括医学编辑及适量文献检索（每套幻灯至少3-5篇文献，额外或特需的文献检索或下载可参考“其他附加内容”分别报价）</t>
    <phoneticPr fontId="15" type="noConversion"/>
  </si>
  <si>
    <t>5套共计：</t>
    <phoneticPr fontId="15" type="noConversion"/>
  </si>
  <si>
    <t>销售培训幻灯(new work)</t>
    <phoneticPr fontId="15" type="noConversion"/>
  </si>
  <si>
    <t>1.幻灯制作-5套（预估40p/套）</t>
    <phoneticPr fontId="15" type="noConversion"/>
  </si>
  <si>
    <t xml:space="preserve">Quotation </t>
    <phoneticPr fontId="7" type="noConversion"/>
  </si>
  <si>
    <t>2025 AZ COPD医学幻灯撰写</t>
    <phoneticPr fontId="7" type="noConversion"/>
  </si>
  <si>
    <t>queen.liu@ubs-cn.com</t>
    <phoneticPr fontId="7" type="noConversion"/>
  </si>
  <si>
    <t>I. Medical</t>
    <phoneticPr fontId="7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</si>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</sst>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20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1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4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2" fillId="0" borderId="0" xfId="14" applyNumberFormat="1" applyFill="1" applyBorder="1" applyAlignment="1" applyProtection="1">
      <alignment horizontal="left"/>
    </xf>
    <xf numFmtId="0" fontId="16" fillId="0" borderId="6" xfId="0" applyFont="1" applyBorder="1" applyAlignment="1">
      <alignment horizontal="center" vertical="center"/>
    </xf>
    <xf numFmtId="39" fontId="16" fillId="0" borderId="6" xfId="2" applyNumberFormat="1" applyFont="1" applyBorder="1" applyAlignment="1">
      <alignment horizontal="center" vertical="center" wrapText="1"/>
    </xf>
    <xf numFmtId="39" fontId="16" fillId="0" borderId="6" xfId="2" applyNumberFormat="1" applyFont="1" applyBorder="1" applyAlignment="1">
      <alignment horizontal="center" vertical="center"/>
    </xf>
    <xf numFmtId="37" fontId="17" fillId="0" borderId="11" xfId="13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39" fontId="5" fillId="0" borderId="5" xfId="2" applyNumberFormat="1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right" vertical="center"/>
    </xf>
    <xf numFmtId="177" fontId="19" fillId="6" borderId="0" xfId="13" applyNumberFormat="1" applyFont="1" applyFill="1" applyBorder="1" applyAlignment="1">
      <alignment horizontal="right" vertical="center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tabSelected="1" zoomScale="90" zoomScaleNormal="90" workbookViewId="0">
      <selection activeCell="D13" sqref="D13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  <col min="4" max="4" width="42.375" customWidth="1"/>
  </cols>
  <sheetData>
    <row r="1" spans="2:4" ht="37.5" customHeight="1" x14ac:dyDescent="0.15">
      <c r="B1" s="51" t="s">
        <v>30</v>
      </c>
      <c r="C1" s="51"/>
    </row>
    <row r="2" spans="2:4" ht="16.5" x14ac:dyDescent="0.35">
      <c r="B2" s="3" t="s">
        <v>0</v>
      </c>
      <c r="C2" s="6" t="s">
        <v>1</v>
      </c>
    </row>
    <row r="3" spans="2:4" ht="16.5" x14ac:dyDescent="0.35">
      <c r="B3" s="3" t="s">
        <v>2</v>
      </c>
      <c r="C3" s="6" t="s">
        <v>31</v>
      </c>
    </row>
    <row r="4" spans="2:4" s="1" customFormat="1" ht="16.5" customHeight="1" x14ac:dyDescent="0.15">
      <c r="B4" s="8" t="s">
        <v>3</v>
      </c>
      <c r="C4" s="36" t="s">
        <v>32</v>
      </c>
    </row>
    <row r="5" spans="2:4" s="1" customFormat="1" ht="16.5" customHeight="1" x14ac:dyDescent="0.15">
      <c r="B5" s="8" t="s">
        <v>4</v>
      </c>
      <c r="C5" s="9">
        <v>45785</v>
      </c>
    </row>
    <row r="6" spans="2:4" s="1" customFormat="1" ht="16.5" customHeight="1" x14ac:dyDescent="0.15">
      <c r="B6" s="10"/>
      <c r="C6" s="10"/>
    </row>
    <row r="7" spans="2:4" s="1" customFormat="1" ht="30.75" customHeight="1" x14ac:dyDescent="0.15">
      <c r="B7" s="11" t="s">
        <v>5</v>
      </c>
      <c r="C7" s="24" t="s">
        <v>6</v>
      </c>
    </row>
    <row r="8" spans="2:4" s="1" customFormat="1" ht="16.5" x14ac:dyDescent="0.15">
      <c r="B8" s="52" t="s">
        <v>33</v>
      </c>
      <c r="C8" s="53"/>
    </row>
    <row r="9" spans="2:4" ht="16.5" x14ac:dyDescent="0.15">
      <c r="B9" s="28" t="s">
        <v>7</v>
      </c>
      <c r="C9" s="29">
        <f>Medical!I14</f>
        <v>93650</v>
      </c>
    </row>
    <row r="10" spans="2:4" ht="3.75" customHeight="1" x14ac:dyDescent="0.15">
      <c r="B10" s="49"/>
      <c r="C10" s="50"/>
    </row>
    <row r="11" spans="2:4" ht="16.5" x14ac:dyDescent="0.15">
      <c r="B11" s="30" t="s">
        <v>7</v>
      </c>
      <c r="C11" s="31">
        <f>C9</f>
        <v>93650</v>
      </c>
    </row>
    <row r="12" spans="2:4" ht="16.5" x14ac:dyDescent="0.15">
      <c r="B12" s="30" t="s">
        <v>8</v>
      </c>
      <c r="C12" s="31">
        <f>C11*0.06</f>
        <v>5619</v>
      </c>
    </row>
    <row r="13" spans="2:4" ht="16.5" x14ac:dyDescent="0.15">
      <c r="B13" s="32" t="s">
        <v>9</v>
      </c>
      <c r="C13" s="33">
        <f>C11+C12</f>
        <v>99269</v>
      </c>
      <c r="D13" s="1"/>
    </row>
    <row r="14" spans="2:4" ht="18" x14ac:dyDescent="0.15">
      <c r="B14" s="34"/>
      <c r="C14" s="35"/>
    </row>
    <row r="15" spans="2:4" ht="16.5" x14ac:dyDescent="0.15">
      <c r="B15" s="62" t="s">
        <v>34</v>
      </c>
      <c r="C15" s="63">
        <f>C13-C13*16%</f>
        <v>83385.959999999992</v>
      </c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="81" zoomScaleNormal="81" workbookViewId="0">
      <selection activeCell="I15" sqref="I15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41.875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1" t="s">
        <v>17</v>
      </c>
      <c r="C1" s="51"/>
      <c r="D1" s="51"/>
      <c r="E1" s="51"/>
      <c r="F1" s="51"/>
      <c r="G1" s="51"/>
      <c r="H1" s="51"/>
      <c r="I1" s="51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2025 AZ COPD医学幻灯撰写</v>
      </c>
      <c r="D3" s="7"/>
      <c r="E3" s="7"/>
      <c r="F3" s="18"/>
      <c r="G3" s="18"/>
      <c r="H3" s="18"/>
      <c r="I3" s="18"/>
    </row>
    <row r="4" spans="2:9" s="1" customFormat="1" ht="16.5" customHeight="1" x14ac:dyDescent="0.35">
      <c r="B4" s="8" t="s">
        <v>3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45785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34.5" customHeight="1" x14ac:dyDescent="0.15">
      <c r="B8" s="59" t="s">
        <v>29</v>
      </c>
      <c r="C8" s="60"/>
      <c r="D8" s="60"/>
      <c r="E8" s="60"/>
      <c r="F8" s="60"/>
      <c r="G8" s="60"/>
      <c r="H8" s="60"/>
      <c r="I8" s="61"/>
    </row>
    <row r="9" spans="2:9" ht="42.75" x14ac:dyDescent="0.15">
      <c r="B9" s="48" t="s">
        <v>28</v>
      </c>
      <c r="C9" s="44" t="s">
        <v>26</v>
      </c>
      <c r="D9" s="42" t="s">
        <v>21</v>
      </c>
      <c r="E9" s="38"/>
      <c r="F9" s="39">
        <v>407</v>
      </c>
      <c r="G9" s="43" t="s">
        <v>18</v>
      </c>
      <c r="H9" s="37">
        <v>40</v>
      </c>
      <c r="I9" s="40">
        <f>F9*H9</f>
        <v>16280</v>
      </c>
    </row>
    <row r="10" spans="2:9" x14ac:dyDescent="0.15">
      <c r="B10" s="48" t="s">
        <v>24</v>
      </c>
      <c r="C10" s="41" t="s">
        <v>25</v>
      </c>
      <c r="D10" s="42" t="s">
        <v>21</v>
      </c>
      <c r="E10" s="38"/>
      <c r="F10" s="39">
        <v>450</v>
      </c>
      <c r="G10" s="43" t="s">
        <v>19</v>
      </c>
      <c r="H10" s="37">
        <v>1</v>
      </c>
      <c r="I10" s="40">
        <f t="shared" ref="I10:I11" si="0">F10*H10</f>
        <v>450</v>
      </c>
    </row>
    <row r="11" spans="2:9" x14ac:dyDescent="0.15">
      <c r="B11" s="48" t="s">
        <v>20</v>
      </c>
      <c r="C11" s="41" t="s">
        <v>23</v>
      </c>
      <c r="D11" s="42" t="s">
        <v>21</v>
      </c>
      <c r="E11" s="38"/>
      <c r="F11" s="39">
        <v>50</v>
      </c>
      <c r="G11" s="43" t="s">
        <v>18</v>
      </c>
      <c r="H11" s="37">
        <v>40</v>
      </c>
      <c r="I11" s="40">
        <f t="shared" si="0"/>
        <v>2000</v>
      </c>
    </row>
    <row r="12" spans="2:9" ht="17.25" thickBot="1" x14ac:dyDescent="0.2">
      <c r="B12" s="56" t="s">
        <v>22</v>
      </c>
      <c r="C12" s="57"/>
      <c r="D12" s="57"/>
      <c r="E12" s="57"/>
      <c r="F12" s="57"/>
      <c r="G12" s="57"/>
      <c r="H12" s="58"/>
      <c r="I12" s="26">
        <f>SUM(I9:I11)</f>
        <v>18730</v>
      </c>
    </row>
    <row r="13" spans="2:9" ht="17.25" thickBot="1" x14ac:dyDescent="0.2">
      <c r="B13" s="45"/>
      <c r="C13" s="46"/>
      <c r="D13" s="46"/>
      <c r="E13" s="46"/>
      <c r="F13" s="46"/>
      <c r="G13" s="46"/>
      <c r="H13" s="47" t="s">
        <v>27</v>
      </c>
      <c r="I13" s="26">
        <f>I12*5</f>
        <v>93650</v>
      </c>
    </row>
    <row r="14" spans="2:9" ht="17.25" thickBot="1" x14ac:dyDescent="0.2">
      <c r="B14" s="54" t="s">
        <v>7</v>
      </c>
      <c r="C14" s="55"/>
      <c r="D14" s="55"/>
      <c r="E14" s="55"/>
      <c r="F14" s="55"/>
      <c r="G14" s="55"/>
      <c r="H14" s="55"/>
      <c r="I14" s="25">
        <f>I13</f>
        <v>93650</v>
      </c>
    </row>
    <row r="16" spans="2:9" ht="16.5" x14ac:dyDescent="0.35">
      <c r="B16" s="13"/>
      <c r="C16" s="14"/>
      <c r="D16" s="15"/>
      <c r="E16" s="20"/>
      <c r="F16" s="21"/>
      <c r="G16" s="21"/>
      <c r="H16" s="21"/>
      <c r="I16" s="21"/>
    </row>
    <row r="17" spans="2:9" ht="16.5" x14ac:dyDescent="0.35">
      <c r="B17" s="13"/>
      <c r="C17" s="14"/>
      <c r="D17" s="15"/>
      <c r="E17" s="20"/>
      <c r="F17" s="21"/>
      <c r="G17" s="21"/>
      <c r="H17" s="21"/>
      <c r="I17" s="21"/>
    </row>
    <row r="18" spans="2:9" x14ac:dyDescent="0.2">
      <c r="B18" s="13"/>
      <c r="C18" s="14"/>
      <c r="D18" s="16"/>
      <c r="E18" s="20"/>
      <c r="F18" s="21"/>
      <c r="G18" s="21"/>
      <c r="H18" s="22"/>
      <c r="I18" s="21"/>
    </row>
    <row r="19" spans="2:9" x14ac:dyDescent="0.2">
      <c r="B19" s="13"/>
      <c r="C19" s="16"/>
      <c r="D19" s="16"/>
      <c r="E19" s="20"/>
      <c r="F19" s="21"/>
      <c r="G19" s="21"/>
      <c r="H19" s="21"/>
      <c r="I19" s="21"/>
    </row>
    <row r="20" spans="2:9" x14ac:dyDescent="0.2">
      <c r="B20" s="13"/>
      <c r="C20" s="16"/>
      <c r="D20" s="16"/>
      <c r="E20" s="16"/>
      <c r="F20" s="23"/>
    </row>
    <row r="21" spans="2:9" x14ac:dyDescent="0.2">
      <c r="B21" s="13"/>
      <c r="C21" s="17"/>
      <c r="D21" s="17"/>
      <c r="E21" s="17"/>
      <c r="F21" s="23"/>
    </row>
  </sheetData>
  <mergeCells count="4">
    <mergeCell ref="B1:I1"/>
    <mergeCell ref="B14:H14"/>
    <mergeCell ref="B12:H12"/>
    <mergeCell ref="B8:I8"/>
  </mergeCells>
  <phoneticPr fontId="15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2025-05-09T03:18:53Z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