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<sst xmlns="http://schemas.openxmlformats.org/spreadsheetml/2006/main" count="76" uniqueCount="41">
  <si>
    <t>结算单</t>
  </si>
  <si>
    <t>Client:</t>
  </si>
  <si>
    <t>AstraZeneca</t>
  </si>
  <si>
    <t xml:space="preserve">Project Name: </t>
  </si>
  <si>
    <t>安达唐学术材料制作</t>
  </si>
  <si>
    <t>Supplier Contact Information:</t>
  </si>
  <si>
    <t>keira.liu@ubs.com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</si>
  <si>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</si>
  <si>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</si>
  <si>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</si>
  <si>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</si>
  <si>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</si>
  <si>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</si>
  <si>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</si>
  <si>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</si>
  <si>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</si>
  <si>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</si>
  <si>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</si>
  <si>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</si>
  <si>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</si>
  <si>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</si>
  <si>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</si>
  <si>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</si>
  <si>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心内科：
1套学术幻灯 指南领航 高血压合并CKD患者的全面管理（27p）
高血压合并CKD品牌机会一页纸 (安达唐&amp;ZOK&amp;利倍卓)幻灯（1p）</t>
  </si>
  <si>
    <t>全国会幻灯（new work）</t>
  </si>
  <si>
    <t>包括医学编辑及适量文献检索</t>
  </si>
  <si>
    <t>页</t>
  </si>
  <si>
    <t>幻灯框架整理</t>
  </si>
  <si>
    <t>根据已有标题提供幻灯大纲</t>
  </si>
  <si>
    <t>套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</si>
  <si>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</si>
  <si>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</si>
  <si>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</si>
  <si>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</si>
  <si>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</si>
  <si>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</si>
  <si>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使用PPT重绘图表、字体设定、动作设定等</t>
  </si>
  <si>
    <t>销售培训幻灯(new work)</t>
  </si>
  <si>
    <t>项目管理/人员管理 
Service Fee/Staffing Fee</t>
  </si>
  <si>
    <t>Medical Director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</si>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</sst>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3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2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4" applyNumberFormat="0" applyAlignment="0" applyProtection="0">
      <alignment vertical="center"/>
    </xf>
    <xf numFmtId="0" fontId="22" fillId="9" borderId="25" applyNumberFormat="0" applyAlignment="0" applyProtection="0">
      <alignment vertical="center"/>
    </xf>
    <xf numFmtId="0" fontId="23" fillId="9" borderId="24" applyNumberFormat="0" applyAlignment="0" applyProtection="0">
      <alignment vertical="center"/>
    </xf>
    <xf numFmtId="0" fontId="24" fillId="10" borderId="26" applyNumberFormat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2" fillId="0" borderId="0"/>
  </cellStyleXfs>
  <cellXfs count="72">
    <xf numFmtId="0" fontId="0" fillId="0" borderId="0" xfId="0">
      <alignment vertical="center"/>
    </xf>
    <xf numFmtId="0" fontId="1" fillId="0" borderId="0" xfId="51" applyFont="1" applyFill="1"/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Fill="1" applyAlignment="1">
      <alignment horizontal="left"/>
    </xf>
    <xf numFmtId="0" fontId="4" fillId="0" borderId="0" xfId="53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176" fontId="4" fillId="0" borderId="0" xfId="49" applyNumberFormat="1" applyFont="1" applyFill="1" applyAlignment="1">
      <alignment horizontal="center"/>
    </xf>
    <xf numFmtId="0" fontId="4" fillId="0" borderId="0" xfId="53" applyFont="1" applyAlignment="1">
      <alignment wrapText="1"/>
    </xf>
    <xf numFmtId="0" fontId="3" fillId="0" borderId="0" xfId="53" applyFont="1" applyFill="1" applyBorder="1" applyAlignment="1">
      <alignment vertical="center"/>
    </xf>
    <xf numFmtId="14" fontId="5" fillId="0" borderId="0" xfId="6" applyNumberFormat="1" applyFill="1" applyBorder="1" applyAlignment="1" applyProtection="1">
      <alignment horizontal="left" vertical="center"/>
    </xf>
    <xf numFmtId="14" fontId="3" fillId="0" borderId="0" xfId="53" applyNumberFormat="1" applyFont="1" applyFill="1" applyBorder="1" applyAlignment="1">
      <alignment horizontal="left" vertical="center"/>
    </xf>
    <xf numFmtId="0" fontId="3" fillId="0" borderId="0" xfId="53" applyFont="1" applyFill="1" applyBorder="1" applyAlignment="1">
      <alignment horizontal="right" vertical="center"/>
    </xf>
    <xf numFmtId="0" fontId="6" fillId="0" borderId="1" xfId="53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/>
    </xf>
    <xf numFmtId="0" fontId="6" fillId="0" borderId="3" xfId="53" applyFont="1" applyFill="1" applyBorder="1" applyAlignment="1">
      <alignment horizontal="center" vertical="center"/>
    </xf>
    <xf numFmtId="0" fontId="3" fillId="2" borderId="4" xfId="53" applyFont="1" applyFill="1" applyBorder="1" applyAlignment="1">
      <alignment horizontal="left" vertical="center" wrapText="1"/>
    </xf>
    <xf numFmtId="0" fontId="3" fillId="2" borderId="5" xfId="53" applyFont="1" applyFill="1" applyBorder="1" applyAlignment="1">
      <alignment horizontal="left" vertical="center"/>
    </xf>
    <xf numFmtId="0" fontId="3" fillId="2" borderId="6" xfId="53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3" fillId="3" borderId="11" xfId="53" applyNumberFormat="1" applyFont="1" applyFill="1" applyBorder="1" applyAlignment="1">
      <alignment horizontal="right" vertical="center"/>
    </xf>
    <xf numFmtId="176" fontId="3" fillId="3" borderId="12" xfId="53" applyNumberFormat="1" applyFont="1" applyFill="1" applyBorder="1" applyAlignment="1">
      <alignment horizontal="right" vertical="center"/>
    </xf>
    <xf numFmtId="178" fontId="3" fillId="3" borderId="13" xfId="53" applyNumberFormat="1" applyFont="1" applyFill="1" applyBorder="1" applyAlignment="1">
      <alignment horizontal="right" vertical="center"/>
    </xf>
    <xf numFmtId="176" fontId="3" fillId="0" borderId="0" xfId="49" applyNumberFormat="1" applyFont="1" applyFill="1" applyAlignment="1"/>
    <xf numFmtId="176" fontId="3" fillId="0" borderId="0" xfId="49" applyNumberFormat="1" applyFont="1" applyFill="1" applyAlignment="1">
      <alignment wrapText="1"/>
    </xf>
    <xf numFmtId="0" fontId="3" fillId="0" borderId="0" xfId="49" applyFont="1" applyFill="1" applyAlignment="1">
      <alignment horizontal="left" vertical="center"/>
    </xf>
    <xf numFmtId="0" fontId="4" fillId="0" borderId="0" xfId="49" applyFont="1" applyFill="1" applyAlignment="1">
      <alignment horizontal="left" vertical="center" wrapText="1"/>
    </xf>
    <xf numFmtId="0" fontId="4" fillId="0" borderId="0" xfId="49" applyFont="1" applyFill="1" applyAlignment="1">
      <alignment horizontal="left" vertical="center"/>
    </xf>
    <xf numFmtId="176" fontId="4" fillId="0" borderId="0" xfId="49" applyNumberFormat="1" applyFont="1" applyFill="1" applyAlignment="1">
      <alignment horizontal="left" wrapText="1"/>
    </xf>
    <xf numFmtId="0" fontId="0" fillId="0" borderId="0" xfId="51" applyFill="1"/>
    <xf numFmtId="0" fontId="0" fillId="0" borderId="0" xfId="51" applyFont="1" applyFill="1" applyAlignment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6" fillId="2" borderId="4" xfId="53" applyFont="1" applyFill="1" applyBorder="1" applyAlignment="1">
      <alignment horizontal="left" vertical="center" wrapText="1"/>
    </xf>
    <xf numFmtId="0" fontId="6" fillId="2" borderId="5" xfId="53" applyFont="1" applyFill="1" applyBorder="1" applyAlignment="1">
      <alignment horizontal="left" vertical="center"/>
    </xf>
    <xf numFmtId="0" fontId="6" fillId="2" borderId="6" xfId="53" applyFont="1" applyFill="1" applyBorder="1" applyAlignment="1">
      <alignment horizontal="left" vertic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7" fillId="0" borderId="8" xfId="53" applyFont="1" applyFill="1" applyBorder="1" applyAlignment="1">
      <alignment horizontal="center" vertical="center"/>
    </xf>
    <xf numFmtId="0" fontId="7" fillId="0" borderId="8" xfId="52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176" fontId="3" fillId="3" borderId="16" xfId="53" applyNumberFormat="1" applyFont="1" applyFill="1" applyBorder="1" applyAlignment="1">
      <alignment horizontal="right" vertical="center"/>
    </xf>
    <xf numFmtId="176" fontId="3" fillId="3" borderId="17" xfId="53" applyNumberFormat="1" applyFont="1" applyFill="1" applyBorder="1" applyAlignment="1">
      <alignment horizontal="right" vertical="center"/>
    </xf>
    <xf numFmtId="179" fontId="3" fillId="3" borderId="18" xfId="53" applyNumberFormat="1" applyFont="1" applyFill="1" applyBorder="1" applyAlignment="1">
      <alignment horizontal="right" vertical="center"/>
    </xf>
    <xf numFmtId="176" fontId="10" fillId="0" borderId="0" xfId="49" applyNumberFormat="1" applyFont="1" applyFill="1" applyAlignment="1">
      <alignment horizontal="left"/>
    </xf>
    <xf numFmtId="0" fontId="10" fillId="0" borderId="0" xfId="49" applyFont="1" applyFill="1" applyAlignment="1">
      <alignment horizontal="left" vertical="center" wrapText="1"/>
    </xf>
    <xf numFmtId="0" fontId="10" fillId="0" borderId="0" xfId="49" applyFont="1" applyFill="1" applyAlignment="1">
      <alignment horizontal="left" vertical="center"/>
    </xf>
    <xf numFmtId="176" fontId="10" fillId="0" borderId="0" xfId="49" applyNumberFormat="1" applyFont="1" applyFill="1" applyAlignment="1">
      <alignment horizontal="left" wrapText="1"/>
    </xf>
    <xf numFmtId="0" fontId="6" fillId="2" borderId="4" xfId="53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2" borderId="4" xfId="53" applyFont="1" applyFill="1" applyBorder="1" applyAlignment="1">
      <alignment horizontal="left" vertical="center"/>
    </xf>
    <xf numFmtId="179" fontId="3" fillId="0" borderId="10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right" vertical="center" wrapText="1"/>
    </xf>
    <xf numFmtId="178" fontId="3" fillId="5" borderId="20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0" fontId="1" fillId="6" borderId="0" xfId="3" applyNumberFormat="1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 2" xfId="50"/>
    <cellStyle name="常规_flash" xfId="51"/>
    <cellStyle name="常规_quotation GW" xfId="52"/>
    <cellStyle name="常规_长城会短信相关活动报价1016" xfId="53"/>
    <cellStyle name="样式 1" xfId="5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5"/>
  <sheetViews>
    <sheetView tabSelected="1" workbookViewId="0">
      <selection activeCell="C4" sqref="C4"/>
    </sheetView>
  </sheetViews>
  <sheetFormatPr defaultColWidth="8.875" defaultRowHeight="17.4" outlineLevelCol="2"/>
  <cols>
    <col min="1" max="1" width="5.125" style="2" customWidth="1"/>
    <col min="2" max="2" width="39.625" style="3" customWidth="1"/>
    <col min="3" max="3" width="35.125" style="2" customWidth="1"/>
    <col min="4" max="4" width="19.375" style="3" customWidth="1"/>
    <col min="5" max="16384" width="8.875" style="3"/>
  </cols>
  <sheetData>
    <row r="1" ht="37.5" customHeight="1" spans="2:3">
      <c r="B1" s="5" t="s">
        <v>0</v>
      </c>
      <c r="C1" s="5"/>
    </row>
    <row r="2" spans="2:3">
      <c r="B2" s="7" t="s">
        <v>1</v>
      </c>
      <c r="C2" s="8" t="s">
        <v>2</v>
      </c>
    </row>
    <row r="3" spans="2:3">
      <c r="B3" s="7" t="s">
        <v>3</v>
      </c>
      <c r="C3" s="8" t="s">
        <v>4</v>
      </c>
    </row>
    <row r="4" s="1" customFormat="1" ht="16.5" customHeight="1" spans="2:3">
      <c r="B4" s="13" t="s">
        <v>5</v>
      </c>
      <c r="C4" s="14" t="s">
        <v>6</v>
      </c>
    </row>
    <row r="5" s="1" customFormat="1" ht="16.5" customHeight="1" spans="2:3">
      <c r="B5" s="13" t="s">
        <v>7</v>
      </c>
      <c r="C5" s="14"/>
    </row>
    <row r="6" s="1" customFormat="1" ht="16.5" customHeight="1" spans="2:3">
      <c r="B6" s="16"/>
      <c r="C6" s="16"/>
    </row>
    <row r="7" s="1" customFormat="1" ht="30.75" customHeight="1" spans="2:3">
      <c r="B7" s="17" t="s">
        <v>8</v>
      </c>
      <c r="C7" s="20" t="s">
        <v>9</v>
      </c>
    </row>
    <row r="8" s="1" customFormat="1" spans="2:3">
      <c r="B8" s="60" t="s">
        <v>10</v>
      </c>
      <c r="C8" s="46"/>
    </row>
    <row r="9" s="1" customFormat="1" spans="2:3">
      <c r="B9" s="61" t="s">
        <v>11</v>
      </c>
      <c r="C9" s="62">
        <f>Medical!H16</f>
        <v>13132</v>
      </c>
    </row>
    <row r="10" s="1" customFormat="1" spans="2:3">
      <c r="B10" s="63" t="s">
        <v>12</v>
      </c>
      <c r="C10" s="23"/>
    </row>
    <row r="11" spans="2:3">
      <c r="B11" s="61" t="s">
        <v>11</v>
      </c>
      <c r="C11" s="64">
        <f>'Staffing Fee'!H10</f>
        <v>1100</v>
      </c>
    </row>
    <row r="12" ht="3.75" customHeight="1" spans="2:3">
      <c r="B12" s="65"/>
      <c r="C12" s="66"/>
    </row>
    <row r="13" spans="2:3">
      <c r="B13" s="67" t="s">
        <v>11</v>
      </c>
      <c r="C13" s="68">
        <f>C9+C11</f>
        <v>14232</v>
      </c>
    </row>
    <row r="14" spans="2:3">
      <c r="B14" s="67" t="s">
        <v>13</v>
      </c>
      <c r="C14" s="68">
        <f>C13*0.06</f>
        <v>853.92</v>
      </c>
    </row>
    <row r="15" spans="2:3">
      <c r="B15" s="31" t="s">
        <v>14</v>
      </c>
      <c r="C15" s="33">
        <f>C13+C14</f>
        <v>15085.92</v>
      </c>
    </row>
    <row r="16" spans="2:2">
      <c r="B16" s="69" t="s">
        <v>15</v>
      </c>
    </row>
    <row r="18" spans="2:3">
      <c r="B18" s="70" t="s">
        <v>16</v>
      </c>
      <c r="C18" s="71">
        <f>C11/C13</f>
        <v>0.0772906127037662</v>
      </c>
    </row>
    <row r="20" spans="2:2">
      <c r="B20" s="34"/>
    </row>
    <row r="21" spans="2:2">
      <c r="B21" s="8"/>
    </row>
    <row r="22" spans="2:2">
      <c r="B22" s="8"/>
    </row>
    <row r="23" spans="2:2">
      <c r="B23" s="8"/>
    </row>
    <row r="24" spans="2:2">
      <c r="B24" s="8"/>
    </row>
    <row r="25" spans="2:2">
      <c r="B25" s="8"/>
    </row>
  </sheetData>
  <mergeCells count="4">
    <mergeCell ref="B1:C1"/>
    <mergeCell ref="B8:C8"/>
    <mergeCell ref="B10:C10"/>
    <mergeCell ref="B12:C12"/>
  </mergeCells>
  <hyperlinks>
    <hyperlink ref="C4" r:id="rId1" display="keira.liu@ubs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zoomScale="90" zoomScaleNormal="90" zoomScaleSheetLayoutView="90" workbookViewId="0">
      <selection activeCell="C4" sqref="C4"/>
    </sheetView>
  </sheetViews>
  <sheetFormatPr defaultColWidth="8.875" defaultRowHeight="15.6" outlineLevelCol="7"/>
  <cols>
    <col min="1" max="1" width="5.125" style="42" customWidth="1"/>
    <col min="2" max="2" width="44.125" customWidth="1"/>
    <col min="3" max="3" width="34.875" style="43" customWidth="1"/>
    <col min="4" max="4" width="17.625" style="43" customWidth="1"/>
    <col min="5" max="5" width="11" customWidth="1"/>
    <col min="6" max="6" width="8.375" customWidth="1"/>
    <col min="7" max="7" width="10.125" style="42" customWidth="1"/>
    <col min="8" max="8" width="14.875" style="42" customWidth="1"/>
    <col min="9" max="9" width="13.625" customWidth="1"/>
  </cols>
  <sheetData>
    <row r="1" ht="37.5" customHeight="1" spans="2:8">
      <c r="B1" s="5" t="s">
        <v>0</v>
      </c>
      <c r="C1" s="5"/>
      <c r="D1" s="6"/>
      <c r="E1" s="6"/>
      <c r="F1" s="6"/>
      <c r="G1" s="6"/>
      <c r="H1" s="6"/>
    </row>
    <row r="2" spans="2:8">
      <c r="B2" s="7" t="s">
        <v>1</v>
      </c>
      <c r="C2" s="8" t="s">
        <v>2</v>
      </c>
      <c r="D2" s="9"/>
      <c r="E2" s="10"/>
      <c r="F2" s="10"/>
      <c r="G2" s="11"/>
      <c r="H2" s="11"/>
    </row>
    <row r="3" spans="2:8">
      <c r="B3" s="7" t="s">
        <v>3</v>
      </c>
      <c r="C3" s="8" t="s">
        <v>4</v>
      </c>
      <c r="D3" s="12"/>
      <c r="E3" s="10"/>
      <c r="F3" s="10"/>
      <c r="G3" s="11"/>
      <c r="H3" s="11"/>
    </row>
    <row r="4" s="40" customFormat="1" ht="16.5" customHeight="1" spans="2:8">
      <c r="B4" s="13" t="s">
        <v>5</v>
      </c>
      <c r="C4" s="14" t="s">
        <v>6</v>
      </c>
      <c r="D4" s="13"/>
      <c r="E4" s="13"/>
      <c r="F4" s="13"/>
      <c r="G4" s="13"/>
      <c r="H4" s="13"/>
    </row>
    <row r="5" s="40" customFormat="1" ht="16.5" customHeight="1" spans="2:8">
      <c r="B5" s="13" t="s">
        <v>7</v>
      </c>
      <c r="C5" s="15"/>
      <c r="D5" s="13"/>
      <c r="E5" s="13"/>
      <c r="F5" s="13"/>
      <c r="G5" s="13"/>
      <c r="H5" s="13"/>
    </row>
    <row r="6" s="40" customFormat="1" ht="16.5" customHeight="1" spans="2:8">
      <c r="B6" s="16"/>
      <c r="C6" s="16"/>
      <c r="D6" s="16"/>
      <c r="E6" s="16"/>
      <c r="F6" s="16"/>
      <c r="G6" s="16"/>
      <c r="H6" s="16"/>
    </row>
    <row r="7" s="40" customFormat="1" ht="30.75" customHeight="1" spans="2:8">
      <c r="B7" s="17" t="s">
        <v>8</v>
      </c>
      <c r="C7" s="18" t="s">
        <v>17</v>
      </c>
      <c r="D7" s="18" t="s">
        <v>18</v>
      </c>
      <c r="E7" s="19" t="s">
        <v>19</v>
      </c>
      <c r="F7" s="19" t="s">
        <v>20</v>
      </c>
      <c r="G7" s="19" t="s">
        <v>21</v>
      </c>
      <c r="H7" s="20" t="s">
        <v>22</v>
      </c>
    </row>
    <row r="8" s="41" customFormat="1" ht="48.75" customHeight="1" spans="2:8">
      <c r="B8" s="44" t="s">
        <v>23</v>
      </c>
      <c r="C8" s="45"/>
      <c r="D8" s="45"/>
      <c r="E8" s="45"/>
      <c r="F8" s="45"/>
      <c r="G8" s="45"/>
      <c r="H8" s="46"/>
    </row>
    <row r="9" spans="2:8">
      <c r="B9" s="47" t="s">
        <v>24</v>
      </c>
      <c r="C9" s="48" t="s">
        <v>25</v>
      </c>
      <c r="D9" s="49">
        <v>2021</v>
      </c>
      <c r="E9" s="27">
        <v>300</v>
      </c>
      <c r="F9" s="50" t="s">
        <v>26</v>
      </c>
      <c r="G9" s="51">
        <v>27</v>
      </c>
      <c r="H9" s="30">
        <f t="shared" ref="H9:H15" si="0">E9*G9</f>
        <v>8100</v>
      </c>
    </row>
    <row r="10" spans="2:8">
      <c r="B10" s="47" t="s">
        <v>27</v>
      </c>
      <c r="C10" s="48" t="s">
        <v>28</v>
      </c>
      <c r="D10" s="49"/>
      <c r="E10" s="27">
        <v>2000</v>
      </c>
      <c r="F10" s="50" t="s">
        <v>29</v>
      </c>
      <c r="G10" s="51">
        <v>1</v>
      </c>
      <c r="H10" s="30">
        <f t="shared" si="0"/>
        <v>2000</v>
      </c>
    </row>
    <row r="11" spans="2:8">
      <c r="B11" s="47" t="s">
        <v>30</v>
      </c>
      <c r="C11" s="48" t="s">
        <v>31</v>
      </c>
      <c r="D11" s="49"/>
      <c r="E11" s="27">
        <v>15</v>
      </c>
      <c r="F11" s="50" t="s">
        <v>32</v>
      </c>
      <c r="G11" s="51">
        <v>15</v>
      </c>
      <c r="H11" s="30">
        <f t="shared" si="0"/>
        <v>225</v>
      </c>
    </row>
    <row r="12" spans="2:8">
      <c r="B12" s="47" t="s">
        <v>33</v>
      </c>
      <c r="C12" s="48" t="s">
        <v>33</v>
      </c>
      <c r="D12" s="49"/>
      <c r="E12" s="27">
        <v>7</v>
      </c>
      <c r="F12" s="50" t="s">
        <v>32</v>
      </c>
      <c r="G12" s="51">
        <v>1</v>
      </c>
      <c r="H12" s="30">
        <f t="shared" si="0"/>
        <v>7</v>
      </c>
    </row>
    <row r="13" spans="2:8">
      <c r="B13" s="47" t="s">
        <v>34</v>
      </c>
      <c r="C13" s="48" t="s">
        <v>34</v>
      </c>
      <c r="D13" s="49"/>
      <c r="E13" s="27">
        <v>10</v>
      </c>
      <c r="F13" s="50" t="s">
        <v>32</v>
      </c>
      <c r="G13" s="51">
        <v>10</v>
      </c>
      <c r="H13" s="30">
        <f t="shared" si="0"/>
        <v>100</v>
      </c>
    </row>
    <row r="14" customFormat="1" spans="1:8">
      <c r="A14" s="42"/>
      <c r="B14" s="47" t="s">
        <v>35</v>
      </c>
      <c r="C14" s="48" t="s">
        <v>36</v>
      </c>
      <c r="D14" s="49"/>
      <c r="E14" s="27">
        <v>100</v>
      </c>
      <c r="F14" s="50" t="s">
        <v>26</v>
      </c>
      <c r="G14" s="51">
        <v>27</v>
      </c>
      <c r="H14" s="30">
        <f t="shared" si="0"/>
        <v>2700</v>
      </c>
    </row>
    <row r="15" customFormat="1" spans="1:8">
      <c r="A15" s="42"/>
      <c r="B15" s="47" t="s">
        <v>37</v>
      </c>
      <c r="C15" s="48" t="s">
        <v>25</v>
      </c>
      <c r="D15" s="52"/>
      <c r="E15" s="27">
        <v>150</v>
      </c>
      <c r="F15" s="50" t="s">
        <v>26</v>
      </c>
      <c r="G15" s="51">
        <v>1</v>
      </c>
      <c r="H15" s="30">
        <f t="shared" si="0"/>
        <v>150</v>
      </c>
    </row>
    <row r="16" ht="16.35" spans="2:8">
      <c r="B16" s="53" t="s">
        <v>14</v>
      </c>
      <c r="C16" s="54"/>
      <c r="D16" s="54"/>
      <c r="E16" s="54"/>
      <c r="F16" s="54"/>
      <c r="G16" s="54"/>
      <c r="H16" s="55">
        <f>SUM(H9:H14)</f>
        <v>13132</v>
      </c>
    </row>
    <row r="20" spans="2:5">
      <c r="B20" s="34"/>
      <c r="C20" s="35"/>
      <c r="D20" s="35"/>
      <c r="E20" s="36"/>
    </row>
    <row r="21" spans="2:5">
      <c r="B21" s="56"/>
      <c r="C21" s="57"/>
      <c r="D21" s="57"/>
      <c r="E21" s="58"/>
    </row>
    <row r="22" spans="2:5">
      <c r="B22" s="56"/>
      <c r="C22" s="57"/>
      <c r="D22" s="57"/>
      <c r="E22" s="58"/>
    </row>
    <row r="23" spans="2:5">
      <c r="B23" s="56"/>
      <c r="C23" s="57"/>
      <c r="D23" s="57"/>
      <c r="E23" s="58"/>
    </row>
    <row r="24" spans="2:5">
      <c r="B24" s="56"/>
      <c r="C24" s="57"/>
      <c r="D24" s="57"/>
      <c r="E24" s="58"/>
    </row>
    <row r="25" spans="2:5">
      <c r="B25" s="56"/>
      <c r="C25" s="59"/>
      <c r="D25" s="59"/>
      <c r="E25" s="58"/>
    </row>
  </sheetData>
  <mergeCells count="4">
    <mergeCell ref="B1:C1"/>
    <mergeCell ref="B8:H8"/>
    <mergeCell ref="B16:G16"/>
    <mergeCell ref="D9:D15"/>
  </mergeCells>
  <hyperlinks>
    <hyperlink ref="C4" r:id="rId1" display="keira.liu@ubs.com"/>
  </hyperlinks>
  <pageMargins left="0.75" right="0.75" top="1" bottom="1" header="0.3" footer="0.3"/>
  <pageSetup paperSize="9" scale="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="85" zoomScaleNormal="85" workbookViewId="0">
      <selection activeCell="C16" sqref="C16"/>
    </sheetView>
  </sheetViews>
  <sheetFormatPr defaultColWidth="8.875" defaultRowHeight="17.4" outlineLevelCol="7"/>
  <cols>
    <col min="1" max="1" width="5.125" style="2" customWidth="1"/>
    <col min="2" max="2" width="26.125" style="3" customWidth="1"/>
    <col min="3" max="3" width="40.125" style="4" customWidth="1"/>
    <col min="4" max="4" width="16.875" style="4" customWidth="1"/>
    <col min="5" max="5" width="11" style="3" customWidth="1"/>
    <col min="6" max="6" width="8.375" style="3" customWidth="1"/>
    <col min="7" max="7" width="10.125" style="2" customWidth="1"/>
    <col min="8" max="8" width="14.875" style="2" customWidth="1"/>
    <col min="9" max="16384" width="8.875" style="3"/>
  </cols>
  <sheetData>
    <row r="1" ht="37.5" customHeight="1" spans="2:8">
      <c r="B1" s="5" t="s">
        <v>0</v>
      </c>
      <c r="C1" s="5"/>
      <c r="D1" s="6"/>
      <c r="E1" s="6"/>
      <c r="F1" s="6"/>
      <c r="G1" s="6"/>
      <c r="H1" s="6"/>
    </row>
    <row r="2" spans="2:8">
      <c r="B2" s="7" t="s">
        <v>1</v>
      </c>
      <c r="C2" s="8" t="s">
        <v>2</v>
      </c>
      <c r="D2" s="9"/>
      <c r="E2" s="10"/>
      <c r="F2" s="10"/>
      <c r="G2" s="11"/>
      <c r="H2" s="11"/>
    </row>
    <row r="3" spans="2:8">
      <c r="B3" s="7" t="s">
        <v>3</v>
      </c>
      <c r="C3" s="8" t="s">
        <v>4</v>
      </c>
      <c r="D3" s="12"/>
      <c r="E3" s="10"/>
      <c r="F3" s="10"/>
      <c r="G3" s="11"/>
      <c r="H3" s="11"/>
    </row>
    <row r="4" s="1" customFormat="1" ht="16.5" customHeight="1" spans="2:8">
      <c r="B4" s="13" t="s">
        <v>5</v>
      </c>
      <c r="C4" s="14" t="s">
        <v>6</v>
      </c>
      <c r="D4" s="13"/>
      <c r="E4" s="13"/>
      <c r="F4" s="13"/>
      <c r="G4" s="13"/>
      <c r="H4" s="13"/>
    </row>
    <row r="5" s="1" customFormat="1" ht="16.5" customHeight="1" spans="2:8">
      <c r="B5" s="13" t="s">
        <v>7</v>
      </c>
      <c r="C5" s="15"/>
      <c r="D5" s="13"/>
      <c r="E5" s="13"/>
      <c r="F5" s="13"/>
      <c r="G5" s="13"/>
      <c r="H5" s="13"/>
    </row>
    <row r="6" s="1" customFormat="1" ht="16.5" customHeight="1" spans="2:8">
      <c r="B6" s="16"/>
      <c r="C6" s="16"/>
      <c r="D6" s="16"/>
      <c r="E6" s="16"/>
      <c r="F6" s="16"/>
      <c r="G6" s="16"/>
      <c r="H6" s="16"/>
    </row>
    <row r="7" s="1" customFormat="1" ht="104" customHeight="1" spans="2:8">
      <c r="B7" s="17" t="s">
        <v>8</v>
      </c>
      <c r="C7" s="18" t="s">
        <v>17</v>
      </c>
      <c r="D7" s="18" t="s">
        <v>18</v>
      </c>
      <c r="E7" s="19" t="s">
        <v>19</v>
      </c>
      <c r="F7" s="19" t="s">
        <v>20</v>
      </c>
      <c r="G7" s="19" t="s">
        <v>21</v>
      </c>
      <c r="H7" s="20" t="s">
        <v>22</v>
      </c>
    </row>
    <row r="8" ht="33.75" customHeight="1" spans="2:8">
      <c r="B8" s="21" t="s">
        <v>38</v>
      </c>
      <c r="C8" s="22"/>
      <c r="D8" s="22"/>
      <c r="E8" s="22"/>
      <c r="F8" s="22"/>
      <c r="G8" s="22"/>
      <c r="H8" s="23"/>
    </row>
    <row r="9" spans="2:8">
      <c r="B9" s="24" t="s">
        <v>39</v>
      </c>
      <c r="C9" s="25"/>
      <c r="D9" s="26">
        <v>2021</v>
      </c>
      <c r="E9" s="27">
        <v>550</v>
      </c>
      <c r="F9" s="28" t="s">
        <v>40</v>
      </c>
      <c r="G9" s="29">
        <v>2</v>
      </c>
      <c r="H9" s="30">
        <f>E9*G9</f>
        <v>1100</v>
      </c>
    </row>
    <row r="10" spans="2:8">
      <c r="B10" s="31" t="s">
        <v>11</v>
      </c>
      <c r="C10" s="32"/>
      <c r="D10" s="32"/>
      <c r="E10" s="32"/>
      <c r="F10" s="32"/>
      <c r="G10" s="32"/>
      <c r="H10" s="33">
        <f>SUM(H9:H9)</f>
        <v>1100</v>
      </c>
    </row>
    <row r="14" spans="2:5">
      <c r="B14" s="34"/>
      <c r="C14" s="35"/>
      <c r="D14" s="35"/>
      <c r="E14" s="36"/>
    </row>
    <row r="15" spans="2:5">
      <c r="B15" s="8"/>
      <c r="C15" s="37"/>
      <c r="D15" s="37"/>
      <c r="E15" s="38"/>
    </row>
    <row r="16" spans="2:5">
      <c r="B16" s="8"/>
      <c r="C16" s="37"/>
      <c r="D16" s="37"/>
      <c r="E16" s="38"/>
    </row>
    <row r="17" spans="2:5">
      <c r="B17" s="8"/>
      <c r="C17" s="37"/>
      <c r="D17" s="37"/>
      <c r="E17" s="38"/>
    </row>
    <row r="18" spans="2:5">
      <c r="B18" s="8"/>
      <c r="C18" s="37"/>
      <c r="D18" s="37"/>
      <c r="E18" s="38"/>
    </row>
    <row r="19" spans="2:5">
      <c r="B19" s="8"/>
      <c r="C19" s="39"/>
      <c r="D19" s="39"/>
      <c r="E19" s="38"/>
    </row>
  </sheetData>
  <mergeCells count="3">
    <mergeCell ref="B1:C1"/>
    <mergeCell ref="B8:H8"/>
    <mergeCell ref="B10:G10"/>
  </mergeCells>
  <hyperlinks>
    <hyperlink ref="C4" r:id="rId1" display="keira.liu@ubs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2016-06-30T01:42:00Z</dcterms:created>
  <cp:lastPrinted>2023-05-05T23:34:00Z</cp:lastPrinted>
  <dcterms:modified xsi:type="dcterms:W3CDTF">2024-05-10T06:56:43Z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721C7729A64A4CE09D9A117B3B0F369B</vt:lpwstr>
  </property>
</Properties>
</file>