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564"/>
  </bookViews>
  <sheets>
    <sheet name="制作结算单" sheetId="2" r:id="rId1"/>
    <sheet name="制作结算单-明细" sheetId="3" r:id="rId2"/>
  </sheets>
  <calcPr calcId="144525"/>
</workbook>
</file>

<file path=xl/sharedStrings.xml><?xml version="1.0" encoding="utf-8"?>
<sst xmlns="http://schemas.openxmlformats.org/spreadsheetml/2006/main" count="105" uniqueCount="53">
  <si>
    <t>Quotation Summary 结算单总表</t>
  </si>
  <si>
    <t>Agency: must fill in
供应商（填入右边橘色处）</t>
  </si>
  <si>
    <t>上海麦田公共关系咨询有限公司</t>
  </si>
  <si>
    <t>Item</t>
  </si>
  <si>
    <t>Descripation描述</t>
  </si>
  <si>
    <t>Quotation
报价</t>
  </si>
  <si>
    <t>内容策划Design</t>
  </si>
  <si>
    <t>税 Tax</t>
  </si>
  <si>
    <t>总计 Total</t>
  </si>
  <si>
    <t xml:space="preserve">PO总金额 </t>
  </si>
  <si>
    <t>结算单明细表 Quotation Breakdown</t>
  </si>
  <si>
    <t xml:space="preserve">Item  </t>
  </si>
  <si>
    <t>Descripation</t>
  </si>
  <si>
    <t>Unit</t>
  </si>
  <si>
    <t>Size</t>
  </si>
  <si>
    <t>Qty</t>
  </si>
  <si>
    <t>Time of usage</t>
  </si>
  <si>
    <t>Unit Price</t>
  </si>
  <si>
    <t>Total(RMB)</t>
  </si>
  <si>
    <t>ratecard</t>
  </si>
  <si>
    <t>1-1</t>
  </si>
  <si>
    <t>PPT撰写</t>
  </si>
  <si>
    <t>校园专家</t>
  </si>
  <si>
    <t>page</t>
  </si>
  <si>
    <t>1-2</t>
  </si>
  <si>
    <t>新冠流感双防控幻灯更新</t>
  </si>
  <si>
    <t>1-3</t>
  </si>
  <si>
    <t>儿童全年预约</t>
  </si>
  <si>
    <t>1-4</t>
  </si>
  <si>
    <t>儿童流感幻灯</t>
  </si>
  <si>
    <t>1-5</t>
  </si>
  <si>
    <t>机构学术幻灯</t>
  </si>
  <si>
    <t>1-6</t>
  </si>
  <si>
    <t>医学编辑</t>
  </si>
  <si>
    <t>校园专家、机构防流感幻灯解说词，校园DA,流感竞品知识</t>
  </si>
  <si>
    <t>小时</t>
  </si>
  <si>
    <t>1-7</t>
  </si>
  <si>
    <t>客户经理</t>
  </si>
  <si>
    <t>客户沟通</t>
  </si>
  <si>
    <t>Total</t>
  </si>
  <si>
    <t>Total Amount</t>
  </si>
  <si>
    <t>非凡品质 安心优选——凡尔灵 vs 华兰-2022.9.9更新</t>
  </si>
  <si>
    <t>建立家庭保护圈，防御流感和新冠（茧计划升级）</t>
  </si>
  <si>
    <t>推文撰写</t>
  </si>
  <si>
    <t>推文1：新冠未去流感暴发，校园流感防控难度升级（1500字左右）</t>
  </si>
  <si>
    <t>(按照每百字)/100  words</t>
  </si>
  <si>
    <t>推文2：注意，你不知道的婴幼儿流感风险？（1500字左右）</t>
  </si>
  <si>
    <t>推文3：建立家庭保护圈，积极接种流感疫苗（1500字左右）</t>
  </si>
  <si>
    <t>采访稿</t>
  </si>
  <si>
    <t>新华网医防大咖谈流感新闻稿-1 （1500字左右）</t>
  </si>
  <si>
    <t>新华网医防大咖谈流感新闻稿-2（1500字左右）</t>
  </si>
  <si>
    <t>如何做好今年或未来季节性流感防控讨论大纲</t>
  </si>
  <si>
    <t>流感易感及高危因素检索结果分析（检索和总结）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</si>
</sst>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);\(0\)"/>
    <numFmt numFmtId="178" formatCode="#,##0.00_ "/>
  </numFmts>
  <fonts count="43">
    <font>
      <sz val="12"/>
      <name val="宋体"/>
      <charset val="134"/>
    </font>
    <font>
      <sz val="14"/>
      <name val="宋体"/>
      <charset val="134"/>
    </font>
    <font>
      <sz val="12"/>
      <name val="微软雅黑"/>
      <charset val="134"/>
    </font>
    <font>
      <sz val="16"/>
      <name val="微软雅黑"/>
      <charset val="134"/>
    </font>
    <font>
      <b/>
      <sz val="12"/>
      <color indexed="9"/>
      <name val="微软雅黑"/>
      <charset val="134"/>
    </font>
    <font>
      <b/>
      <sz val="11"/>
      <color indexed="9"/>
      <name val="微软雅黑"/>
      <charset val="134"/>
    </font>
    <font>
      <b/>
      <sz val="12"/>
      <name val="微软雅黑"/>
      <charset val="134"/>
    </font>
    <font>
      <sz val="12"/>
      <color indexed="8"/>
      <name val="微软雅黑"/>
      <charset val="134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b/>
      <sz val="14"/>
      <name val="宋体"/>
      <charset val="134"/>
    </font>
    <font>
      <sz val="10"/>
      <color indexed="8"/>
      <name val="微软雅黑"/>
      <charset val="134"/>
    </font>
    <font>
      <b/>
      <sz val="10"/>
      <color indexed="10"/>
      <name val="微软雅黑"/>
      <charset val="134"/>
    </font>
    <font>
      <sz val="10"/>
      <color indexed="10"/>
      <name val="微软雅黑"/>
      <charset val="134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20"/>
      <name val="Calibri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Calibri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Verdana"/>
      <charset val="134"/>
    </font>
    <font>
      <sz val="11"/>
      <color indexed="17"/>
      <name val="ＭＳ Ｐゴシック"/>
      <charset val="128"/>
    </font>
    <font>
      <sz val="10"/>
      <color indexed="8"/>
      <name val="Arial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Calibri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indexed="20"/>
      <name val="ＭＳ Ｐゴシック"/>
      <charset val="128"/>
    </font>
  </fonts>
  <fills count="42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/>
    <xf numFmtId="42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0" fontId="15" fillId="0" borderId="0">
      <alignment vertical="top"/>
    </xf>
    <xf numFmtId="0" fontId="16" fillId="9" borderId="0" applyNumberFormat="0" applyBorder="0" applyAlignment="0" applyProtection="0">
      <alignment vertical="center"/>
    </xf>
    <xf numFmtId="0" fontId="17" fillId="10" borderId="13" applyNumberFormat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14" fillId="15" borderId="14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20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5" fillId="0" borderId="0">
      <alignment vertical="top"/>
    </xf>
    <xf numFmtId="0" fontId="27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0"/>
    <xf numFmtId="0" fontId="31" fillId="17" borderId="0" applyNumberFormat="0" applyBorder="0" applyAlignment="0" applyProtection="0">
      <alignment vertical="center"/>
    </xf>
    <xf numFmtId="0" fontId="32" fillId="0" borderId="0">
      <alignment vertical="top"/>
    </xf>
    <xf numFmtId="0" fontId="20" fillId="18" borderId="0" applyNumberFormat="0" applyBorder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3" fillId="20" borderId="17" applyNumberFormat="0" applyAlignment="0" applyProtection="0">
      <alignment vertical="center"/>
    </xf>
    <xf numFmtId="0" fontId="34" fillId="20" borderId="13" applyNumberFormat="0" applyAlignment="0" applyProtection="0">
      <alignment vertical="center"/>
    </xf>
    <xf numFmtId="0" fontId="35" fillId="21" borderId="18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41" fillId="0" borderId="0">
      <alignment vertical="center"/>
    </xf>
    <xf numFmtId="0" fontId="20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5" fillId="0" borderId="0"/>
    <xf numFmtId="0" fontId="16" fillId="37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32" fillId="0" borderId="0">
      <alignment vertical="top"/>
    </xf>
    <xf numFmtId="0" fontId="15" fillId="0" borderId="0"/>
    <xf numFmtId="0" fontId="15" fillId="0" borderId="0">
      <alignment vertical="top"/>
    </xf>
    <xf numFmtId="43" fontId="0" fillId="0" borderId="0" applyFont="0" applyFill="0" applyBorder="0" applyAlignment="0" applyProtection="0">
      <alignment vertical="center"/>
    </xf>
    <xf numFmtId="0" fontId="15" fillId="0" borderId="0">
      <alignment vertical="top"/>
    </xf>
    <xf numFmtId="0" fontId="42" fillId="13" borderId="0" applyNumberFormat="0" applyBorder="0" applyAlignment="0" applyProtection="0">
      <alignment vertical="center"/>
    </xf>
    <xf numFmtId="0" fontId="41" fillId="0" borderId="0">
      <alignment vertical="center"/>
    </xf>
    <xf numFmtId="0" fontId="15" fillId="0" borderId="0">
      <alignment vertical="top"/>
    </xf>
    <xf numFmtId="0" fontId="24" fillId="0" borderId="0"/>
    <xf numFmtId="0" fontId="41" fillId="0" borderId="0">
      <alignment vertical="center"/>
    </xf>
  </cellStyleXfs>
  <cellXfs count="81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177" fontId="5" fillId="2" borderId="2" xfId="0" applyNumberFormat="1" applyFont="1" applyFill="1" applyBorder="1" applyAlignment="1">
      <alignment horizontal="center" vertical="center" wrapText="1"/>
    </xf>
    <xf numFmtId="177" fontId="4" fillId="2" borderId="2" xfId="0" applyNumberFormat="1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left" wrapText="1"/>
    </xf>
    <xf numFmtId="0" fontId="2" fillId="3" borderId="0" xfId="0" applyFont="1" applyFill="1" applyAlignment="1">
      <alignment wrapText="1"/>
    </xf>
    <xf numFmtId="177" fontId="2" fillId="3" borderId="0" xfId="0" applyNumberFormat="1" applyFont="1" applyFill="1" applyAlignment="1">
      <alignment horizontal="right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right" vertical="center" wrapText="1"/>
    </xf>
    <xf numFmtId="0" fontId="2" fillId="0" borderId="6" xfId="0" applyFont="1" applyBorder="1" applyAlignment="1">
      <alignment horizontal="right" wrapText="1"/>
    </xf>
    <xf numFmtId="0" fontId="2" fillId="0" borderId="1" xfId="0" applyFont="1" applyBorder="1" applyAlignment="1">
      <alignment horizontal="right" wrapText="1"/>
    </xf>
    <xf numFmtId="0" fontId="2" fillId="0" borderId="3" xfId="0" applyFont="1" applyBorder="1" applyAlignment="1">
      <alignment horizontal="right" wrapText="1"/>
    </xf>
    <xf numFmtId="0" fontId="2" fillId="0" borderId="7" xfId="0" applyFont="1" applyBorder="1" applyAlignment="1">
      <alignment horizontal="right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2" fillId="0" borderId="0" xfId="0" applyFont="1" applyBorder="1" applyAlignment="1">
      <alignment vertical="center" wrapText="1"/>
    </xf>
    <xf numFmtId="0" fontId="0" fillId="0" borderId="0" xfId="0" applyBorder="1" applyAlignment="1">
      <alignment wrapText="1"/>
    </xf>
    <xf numFmtId="49" fontId="7" fillId="0" borderId="8" xfId="0" applyNumberFormat="1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wrapText="1"/>
    </xf>
    <xf numFmtId="49" fontId="7" fillId="0" borderId="9" xfId="0" applyNumberFormat="1" applyFont="1" applyBorder="1" applyAlignment="1">
      <alignment horizontal="center" vertical="center" wrapText="1"/>
    </xf>
    <xf numFmtId="0" fontId="8" fillId="0" borderId="9" xfId="0" applyFont="1" applyBorder="1" applyAlignment="1">
      <alignment horizontal="left" vertical="center" wrapText="1"/>
    </xf>
    <xf numFmtId="0" fontId="0" fillId="0" borderId="2" xfId="0" applyBorder="1" applyAlignment="1">
      <alignment wrapText="1"/>
    </xf>
    <xf numFmtId="0" fontId="2" fillId="0" borderId="8" xfId="0" applyFont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2" fillId="0" borderId="2" xfId="0" applyFont="1" applyBorder="1" applyAlignment="1">
      <alignment horizontal="right" wrapText="1"/>
    </xf>
    <xf numFmtId="49" fontId="7" fillId="0" borderId="10" xfId="0" applyNumberFormat="1" applyFont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wrapText="1"/>
    </xf>
    <xf numFmtId="0" fontId="8" fillId="0" borderId="10" xfId="0" applyFont="1" applyBorder="1" applyAlignment="1">
      <alignment horizontal="left" vertical="center" wrapText="1"/>
    </xf>
    <xf numFmtId="0" fontId="2" fillId="0" borderId="8" xfId="0" applyFont="1" applyBorder="1" applyAlignment="1">
      <alignment vertical="center" wrapText="1"/>
    </xf>
    <xf numFmtId="177" fontId="4" fillId="2" borderId="3" xfId="0" applyNumberFormat="1" applyFont="1" applyFill="1" applyBorder="1" applyAlignment="1">
      <alignment horizontal="center" vertical="center" wrapText="1"/>
    </xf>
    <xf numFmtId="177" fontId="4" fillId="2" borderId="2" xfId="0" applyNumberFormat="1" applyFont="1" applyFill="1" applyBorder="1" applyAlignment="1">
      <alignment horizontal="right" vertical="center" wrapText="1"/>
    </xf>
    <xf numFmtId="178" fontId="6" fillId="3" borderId="11" xfId="0" applyNumberFormat="1" applyFont="1" applyFill="1" applyBorder="1" applyAlignment="1">
      <alignment horizontal="right" wrapText="1"/>
    </xf>
    <xf numFmtId="178" fontId="2" fillId="0" borderId="2" xfId="0" applyNumberFormat="1" applyFont="1" applyBorder="1" applyAlignment="1">
      <alignment horizontal="right" vertical="center" wrapText="1"/>
    </xf>
    <xf numFmtId="43" fontId="2" fillId="6" borderId="2" xfId="62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right" wrapText="1"/>
    </xf>
    <xf numFmtId="178" fontId="2" fillId="0" borderId="9" xfId="0" applyNumberFormat="1" applyFont="1" applyBorder="1" applyAlignment="1">
      <alignment horizontal="right" vertical="center" wrapText="1"/>
    </xf>
    <xf numFmtId="10" fontId="2" fillId="3" borderId="0" xfId="13" applyNumberFormat="1" applyFont="1" applyFill="1" applyAlignment="1">
      <alignment horizontal="right" vertical="center" wrapText="1"/>
    </xf>
    <xf numFmtId="176" fontId="6" fillId="3" borderId="11" xfId="9" applyFont="1" applyFill="1" applyBorder="1" applyAlignment="1">
      <alignment horizontal="right" wrapText="1"/>
    </xf>
    <xf numFmtId="0" fontId="2" fillId="0" borderId="4" xfId="0" applyFont="1" applyBorder="1" applyAlignment="1">
      <alignment horizontal="right" wrapText="1"/>
    </xf>
    <xf numFmtId="0" fontId="6" fillId="4" borderId="4" xfId="0" applyFont="1" applyFill="1" applyBorder="1" applyAlignment="1">
      <alignment horizontal="center" vertical="center" wrapText="1"/>
    </xf>
    <xf numFmtId="2" fontId="0" fillId="0" borderId="0" xfId="0" applyNumberFormat="1" applyAlignment="1">
      <alignment wrapText="1"/>
    </xf>
    <xf numFmtId="0" fontId="10" fillId="0" borderId="0" xfId="0" applyFont="1" applyAlignment="1">
      <alignment wrapText="1"/>
    </xf>
    <xf numFmtId="0" fontId="1" fillId="0" borderId="0" xfId="0" applyFont="1"/>
    <xf numFmtId="0" fontId="3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1" fillId="7" borderId="0" xfId="0" applyFont="1" applyFill="1" applyAlignment="1">
      <alignment vertical="center" wrapText="1"/>
    </xf>
    <xf numFmtId="0" fontId="4" fillId="8" borderId="3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 vertical="center"/>
    </xf>
    <xf numFmtId="0" fontId="12" fillId="0" borderId="0" xfId="0" applyFont="1"/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176" fontId="2" fillId="0" borderId="2" xfId="9" applyFont="1" applyBorder="1"/>
    <xf numFmtId="0" fontId="13" fillId="0" borderId="0" xfId="0" applyFont="1"/>
    <xf numFmtId="2" fontId="2" fillId="0" borderId="2" xfId="9" applyNumberFormat="1" applyFont="1" applyBorder="1"/>
    <xf numFmtId="0" fontId="2" fillId="0" borderId="3" xfId="0" applyFont="1" applyBorder="1" applyAlignment="1">
      <alignment horizontal="center" wrapText="1"/>
    </xf>
    <xf numFmtId="43" fontId="2" fillId="0" borderId="2" xfId="9" applyNumberFormat="1" applyFont="1" applyBorder="1"/>
    <xf numFmtId="0" fontId="2" fillId="0" borderId="0" xfId="0" applyFont="1" applyAlignment="1">
      <alignment horizontal="left"/>
    </xf>
  </cellXfs>
  <cellStyles count="69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差_Meeting Request（1125 价）" xfId="10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标题 4" xfId="16" builtinId="19"/>
    <cellStyle name="Comma 2" xfId="17"/>
    <cellStyle name="60% - 强调文字颜色 2" xfId="18" builtinId="36"/>
    <cellStyle name="警告文本" xfId="19" builtinId="11"/>
    <cellStyle name="标题" xfId="20" builtinId="15"/>
    <cellStyle name="常规 2 5" xfId="21"/>
    <cellStyle name="解释性文本" xfId="22" builtinId="53"/>
    <cellStyle name="标题 1" xfId="23" builtinId="16"/>
    <cellStyle name="标题 2" xfId="24" builtinId="17"/>
    <cellStyle name="0,0_x000d__x000a_NA_x000d__x000a_" xfId="25"/>
    <cellStyle name="好_20131026　杭州無錫2日間見積もり(0929)" xfId="26"/>
    <cellStyle name="Normal_Event Logistic Service RFQ Template_v3" xfId="27"/>
    <cellStyle name="60% - 强调文字颜色 1" xfId="28" builtinId="32"/>
    <cellStyle name="标题 3" xfId="29" builtinId="18"/>
    <cellStyle name="60% - 强调文字颜色 4" xfId="30" builtinId="44"/>
    <cellStyle name="输出" xfId="31" builtinId="21"/>
    <cellStyle name="计算" xfId="32" builtinId="22"/>
    <cellStyle name="检查单元格" xfId="33" builtinId="23"/>
    <cellStyle name="强调文字颜色 2" xfId="34" builtinId="33"/>
    <cellStyle name="好_Meeting Request（1125 价）" xfId="35"/>
    <cellStyle name="20% - 强调文字颜色 6" xfId="36" builtinId="50"/>
    <cellStyle name="链接单元格" xfId="37" builtinId="24"/>
    <cellStyle name="汇总" xfId="38" builtinId="25"/>
    <cellStyle name="好" xfId="39" builtinId="26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常规 3 2" xfId="48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Normal 3" xfId="53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60% - 强调文字颜色 6" xfId="58" builtinId="52"/>
    <cellStyle name="样式 1" xfId="59"/>
    <cellStyle name="常规 5" xfId="60"/>
    <cellStyle name="常规 4" xfId="61"/>
    <cellStyle name="千位分隔 2" xfId="62"/>
    <cellStyle name="常规 2" xfId="63"/>
    <cellStyle name="差_20131026　杭州無錫2日間見積もり(0929)" xfId="64"/>
    <cellStyle name="常规 3 3" xfId="65"/>
    <cellStyle name="標準_Meeting Request（1125 价）" xfId="66"/>
    <cellStyle name="Normal 2" xfId="67"/>
    <cellStyle name="常规 3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I19"/>
  <sheetViews>
    <sheetView tabSelected="1" zoomScale="85" zoomScaleNormal="85" workbookViewId="0">
      <selection activeCell="E21" sqref="E21"/>
    </sheetView>
  </sheetViews>
  <sheetFormatPr defaultColWidth="9" defaultRowHeight="15.6"/>
  <cols>
    <col min="2" max="2" width="8.5" customWidth="1"/>
    <col min="3" max="3" width="23.5" customWidth="1"/>
    <col min="4" max="4" width="37.5" customWidth="1"/>
    <col min="5" max="5" width="24.5" customWidth="1"/>
    <col min="6" max="6" width="8.625" customWidth="1"/>
    <col min="7" max="7" width="12" customWidth="1"/>
    <col min="8" max="8" width="13.5" customWidth="1"/>
  </cols>
  <sheetData>
    <row r="1" ht="21.75" customHeight="1" spans="2:9">
      <c r="B1" s="63" t="s">
        <v>0</v>
      </c>
      <c r="C1" s="63"/>
      <c r="D1" s="63"/>
      <c r="E1" s="63"/>
      <c r="F1" s="64"/>
      <c r="G1" s="65"/>
      <c r="H1" s="65"/>
      <c r="I1" s="80"/>
    </row>
    <row r="2" ht="52.5" customHeight="1" spans="2:9">
      <c r="B2" s="66"/>
      <c r="C2" s="67" t="s">
        <v>1</v>
      </c>
      <c r="D2" s="67"/>
      <c r="E2" s="68" t="s">
        <v>2</v>
      </c>
      <c r="F2" s="65"/>
      <c r="G2" s="65"/>
      <c r="H2" s="65"/>
      <c r="I2" s="80"/>
    </row>
    <row r="3" ht="17.4" spans="2:9">
      <c r="B3" s="69" t="s">
        <v>3</v>
      </c>
      <c r="C3" s="70" t="s">
        <v>4</v>
      </c>
      <c r="D3" s="70"/>
      <c r="E3" s="70" t="s">
        <v>5</v>
      </c>
      <c r="F3" s="71"/>
      <c r="G3" s="65"/>
      <c r="H3" s="65"/>
      <c r="I3" s="80"/>
    </row>
    <row r="4" ht="21" customHeight="1" spans="2:9">
      <c r="B4" s="72">
        <v>1</v>
      </c>
      <c r="C4" s="73" t="s">
        <v>6</v>
      </c>
      <c r="D4" s="74"/>
      <c r="E4" s="75">
        <f>'制作结算单-明细'!J11</f>
        <v>69100</v>
      </c>
      <c r="F4" s="76"/>
      <c r="G4" s="65"/>
      <c r="H4" s="65"/>
      <c r="I4" s="80"/>
    </row>
    <row r="5" ht="17.4" spans="2:9">
      <c r="B5" s="72">
        <v>2</v>
      </c>
      <c r="C5" s="73" t="s">
        <v>7</v>
      </c>
      <c r="D5" s="74"/>
      <c r="E5" s="77">
        <f>'制作结算单-明细'!J13</f>
        <v>4146</v>
      </c>
      <c r="F5" s="65"/>
      <c r="G5" s="65"/>
      <c r="H5" s="65"/>
      <c r="I5" s="80"/>
    </row>
    <row r="6" ht="17.4" spans="2:9">
      <c r="B6" s="78"/>
      <c r="C6" s="73" t="s">
        <v>8</v>
      </c>
      <c r="D6" s="74"/>
      <c r="E6" s="79">
        <f>SUM(E4:E5)</f>
        <v>73246</v>
      </c>
      <c r="F6" s="65"/>
      <c r="G6" s="65"/>
      <c r="H6" s="65"/>
      <c r="I6" s="80"/>
    </row>
    <row r="9" s="62" customFormat="1" ht="17.4"/>
    <row r="10" ht="22.2" spans="2:5">
      <c r="B10" s="63" t="s">
        <v>0</v>
      </c>
      <c r="C10" s="63"/>
      <c r="D10" s="63"/>
      <c r="E10" s="63"/>
    </row>
    <row r="11" ht="17.4" spans="2:5">
      <c r="B11" s="66"/>
      <c r="C11" s="67" t="s">
        <v>1</v>
      </c>
      <c r="D11" s="67"/>
      <c r="E11" s="68" t="s">
        <v>2</v>
      </c>
    </row>
    <row r="12" ht="17.4" spans="2:5">
      <c r="B12" s="69" t="s">
        <v>3</v>
      </c>
      <c r="C12" s="70" t="s">
        <v>4</v>
      </c>
      <c r="D12" s="70"/>
      <c r="E12" s="70" t="s">
        <v>5</v>
      </c>
    </row>
    <row r="13" ht="17.4" spans="2:5">
      <c r="B13" s="72">
        <v>1</v>
      </c>
      <c r="C13" s="73" t="s">
        <v>6</v>
      </c>
      <c r="D13" s="74"/>
      <c r="E13" s="75">
        <f>'制作结算单-明细'!J31</f>
        <v>59740</v>
      </c>
    </row>
    <row r="14" ht="17.4" spans="2:5">
      <c r="B14" s="72">
        <v>2</v>
      </c>
      <c r="C14" s="73" t="s">
        <v>7</v>
      </c>
      <c r="D14" s="74"/>
      <c r="E14" s="77">
        <f>'制作结算单-明细'!J33</f>
        <v>3584.4</v>
      </c>
    </row>
    <row r="15" ht="17.4" spans="2:5">
      <c r="B15" s="78"/>
      <c r="C15" s="73" t="s">
        <v>8</v>
      </c>
      <c r="D15" s="74"/>
      <c r="E15" s="79">
        <f>'制作结算单-明细'!J35</f>
        <v>63324.4</v>
      </c>
    </row>
    <row r="18" spans="3:5">
      <c r="C18" t="s">
        <v>8</v>
      </c>
      <c r="E18">
        <f>E15+E6</f>
        <v>136570.4</v>
      </c>
    </row>
    <row r="19" spans="3:5">
      <c r="C19" t="s">
        <v>9</v>
      </c>
      <c r="E19">
        <v>136740</v>
      </c>
    </row>
  </sheetData>
  <mergeCells count="10">
    <mergeCell ref="B1:E1"/>
    <mergeCell ref="C2:D2"/>
    <mergeCell ref="C4:D4"/>
    <mergeCell ref="C5:D5"/>
    <mergeCell ref="C6:D6"/>
    <mergeCell ref="B10:E10"/>
    <mergeCell ref="C11:D11"/>
    <mergeCell ref="C13:D13"/>
    <mergeCell ref="C14:D14"/>
    <mergeCell ref="C15:D1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0"/>
  <sheetViews>
    <sheetView zoomScale="70" zoomScaleNormal="70" workbookViewId="0">
      <selection activeCell="G7" sqref="G7"/>
    </sheetView>
  </sheetViews>
  <sheetFormatPr defaultColWidth="9" defaultRowHeight="15.6"/>
  <cols>
    <col min="1" max="1" width="9" style="2"/>
    <col min="2" max="2" width="8.5" style="2" customWidth="1"/>
    <col min="3" max="3" width="24" style="2" customWidth="1"/>
    <col min="4" max="4" width="69.9416666666667" style="2" customWidth="1"/>
    <col min="5" max="5" width="29.875" style="2" customWidth="1"/>
    <col min="6" max="6" width="21.625" style="2" customWidth="1"/>
    <col min="7" max="7" width="8.625" style="2" customWidth="1"/>
    <col min="8" max="8" width="12" style="2" customWidth="1"/>
    <col min="9" max="9" width="13.5" style="2" customWidth="1"/>
    <col min="10" max="10" width="17" style="2" customWidth="1"/>
    <col min="11" max="11" width="13.25" style="2" customWidth="1"/>
    <col min="12" max="12" width="13" style="2" customWidth="1"/>
    <col min="13" max="16384" width="9" style="2"/>
  </cols>
  <sheetData>
    <row r="1" ht="22.2" spans="2:10">
      <c r="B1" s="3"/>
      <c r="C1" s="4" t="s">
        <v>10</v>
      </c>
      <c r="D1" s="4"/>
      <c r="E1" s="4"/>
      <c r="F1" s="4"/>
      <c r="G1" s="5"/>
      <c r="H1" s="6"/>
      <c r="I1" s="6"/>
      <c r="J1" s="6"/>
    </row>
    <row r="2" ht="34.8" spans="2:11">
      <c r="B2" s="7" t="s">
        <v>11</v>
      </c>
      <c r="C2" s="8" t="s">
        <v>12</v>
      </c>
      <c r="D2" s="9"/>
      <c r="E2" s="7" t="s">
        <v>13</v>
      </c>
      <c r="F2" s="7" t="s">
        <v>14</v>
      </c>
      <c r="G2" s="10" t="s">
        <v>15</v>
      </c>
      <c r="H2" s="11" t="s">
        <v>16</v>
      </c>
      <c r="I2" s="49" t="s">
        <v>17</v>
      </c>
      <c r="J2" s="50" t="s">
        <v>18</v>
      </c>
      <c r="K2" s="2" t="s">
        <v>19</v>
      </c>
    </row>
    <row r="3" ht="17.4" spans="2:10">
      <c r="B3" s="12">
        <v>1</v>
      </c>
      <c r="C3" s="13" t="str">
        <f>制作结算单!C4</f>
        <v>内容策划Design</v>
      </c>
      <c r="D3" s="13"/>
      <c r="E3" s="13"/>
      <c r="F3" s="14"/>
      <c r="G3" s="15"/>
      <c r="H3" s="15"/>
      <c r="I3" s="15"/>
      <c r="J3" s="51"/>
    </row>
    <row r="4" ht="17.4" spans="2:11">
      <c r="B4" s="16" t="s">
        <v>20</v>
      </c>
      <c r="C4" s="17" t="s">
        <v>21</v>
      </c>
      <c r="D4" s="18" t="s">
        <v>22</v>
      </c>
      <c r="E4" s="19" t="s">
        <v>23</v>
      </c>
      <c r="F4" s="20"/>
      <c r="G4" s="21">
        <v>23</v>
      </c>
      <c r="H4" s="18">
        <v>1</v>
      </c>
      <c r="I4" s="52">
        <v>600</v>
      </c>
      <c r="J4" s="52">
        <f t="shared" ref="J4:J6" si="0">G4*H4*I4</f>
        <v>13800</v>
      </c>
      <c r="K4" s="53">
        <v>625</v>
      </c>
    </row>
    <row r="5" ht="17.4" spans="2:11">
      <c r="B5" s="16" t="s">
        <v>24</v>
      </c>
      <c r="C5" s="17" t="s">
        <v>21</v>
      </c>
      <c r="D5" s="18" t="s">
        <v>25</v>
      </c>
      <c r="E5" s="19" t="s">
        <v>23</v>
      </c>
      <c r="F5" s="20"/>
      <c r="G5" s="21">
        <v>7</v>
      </c>
      <c r="H5" s="18">
        <v>1</v>
      </c>
      <c r="I5" s="52">
        <v>600</v>
      </c>
      <c r="J5" s="52">
        <f t="shared" si="0"/>
        <v>4200</v>
      </c>
      <c r="K5" s="53">
        <v>625</v>
      </c>
    </row>
    <row r="6" ht="17.4" spans="2:11">
      <c r="B6" s="16" t="s">
        <v>26</v>
      </c>
      <c r="C6" s="17" t="s">
        <v>21</v>
      </c>
      <c r="D6" s="18" t="s">
        <v>27</v>
      </c>
      <c r="E6" s="19" t="s">
        <v>23</v>
      </c>
      <c r="F6" s="20"/>
      <c r="G6" s="21">
        <v>14</v>
      </c>
      <c r="H6" s="18">
        <v>1</v>
      </c>
      <c r="I6" s="52">
        <v>600</v>
      </c>
      <c r="J6" s="52">
        <f t="shared" si="0"/>
        <v>8400</v>
      </c>
      <c r="K6" s="53">
        <v>625</v>
      </c>
    </row>
    <row r="7" ht="17.4" spans="2:11">
      <c r="B7" s="16" t="s">
        <v>28</v>
      </c>
      <c r="C7" s="17" t="s">
        <v>21</v>
      </c>
      <c r="D7" s="18" t="s">
        <v>29</v>
      </c>
      <c r="E7" s="19" t="s">
        <v>23</v>
      </c>
      <c r="F7" s="20"/>
      <c r="G7" s="21">
        <v>16</v>
      </c>
      <c r="H7" s="18">
        <v>1</v>
      </c>
      <c r="I7" s="52">
        <v>600</v>
      </c>
      <c r="J7" s="52">
        <f t="shared" ref="J7:J8" si="1">G7*H7*I7</f>
        <v>9600</v>
      </c>
      <c r="K7" s="53">
        <v>626</v>
      </c>
    </row>
    <row r="8" ht="17.4" spans="2:11">
      <c r="B8" s="16" t="s">
        <v>30</v>
      </c>
      <c r="C8" s="17" t="s">
        <v>21</v>
      </c>
      <c r="D8" s="18" t="s">
        <v>31</v>
      </c>
      <c r="E8" s="19" t="s">
        <v>23</v>
      </c>
      <c r="F8" s="20"/>
      <c r="G8" s="21">
        <v>20</v>
      </c>
      <c r="H8" s="18">
        <v>1</v>
      </c>
      <c r="I8" s="52">
        <v>600</v>
      </c>
      <c r="J8" s="52">
        <f t="shared" si="1"/>
        <v>12000</v>
      </c>
      <c r="K8" s="53">
        <v>627</v>
      </c>
    </row>
    <row r="9" ht="17.4" spans="2:11">
      <c r="B9" s="16" t="s">
        <v>32</v>
      </c>
      <c r="C9" s="17" t="s">
        <v>33</v>
      </c>
      <c r="D9" s="18" t="s">
        <v>34</v>
      </c>
      <c r="E9" s="19" t="s">
        <v>35</v>
      </c>
      <c r="F9" s="20"/>
      <c r="G9" s="21">
        <v>45</v>
      </c>
      <c r="H9" s="18">
        <v>1</v>
      </c>
      <c r="I9" s="52">
        <v>420</v>
      </c>
      <c r="J9" s="52">
        <f t="shared" ref="J9:J10" si="2">G9*H9*I9</f>
        <v>18900</v>
      </c>
      <c r="K9" s="53">
        <v>446</v>
      </c>
    </row>
    <row r="10" ht="17.4" spans="2:11">
      <c r="B10" s="16" t="s">
        <v>36</v>
      </c>
      <c r="C10" s="17" t="s">
        <v>37</v>
      </c>
      <c r="D10" s="18" t="s">
        <v>38</v>
      </c>
      <c r="E10" s="19" t="s">
        <v>35</v>
      </c>
      <c r="F10" s="20"/>
      <c r="G10" s="21">
        <v>10</v>
      </c>
      <c r="H10" s="18">
        <v>1</v>
      </c>
      <c r="I10" s="52">
        <v>220</v>
      </c>
      <c r="J10" s="52">
        <f t="shared" si="2"/>
        <v>2200</v>
      </c>
      <c r="K10" s="53">
        <v>223</v>
      </c>
    </row>
    <row r="11" ht="17.4" spans="2:10">
      <c r="B11" s="22" t="s">
        <v>39</v>
      </c>
      <c r="C11" s="23"/>
      <c r="D11" s="23"/>
      <c r="E11" s="23"/>
      <c r="F11" s="23"/>
      <c r="G11" s="23"/>
      <c r="H11" s="23"/>
      <c r="I11" s="54"/>
      <c r="J11" s="55">
        <f>SUM(J4:J10)</f>
        <v>69100</v>
      </c>
    </row>
    <row r="12" ht="17.4" spans="2:10">
      <c r="B12" s="12">
        <v>2</v>
      </c>
      <c r="C12" s="13" t="s">
        <v>7</v>
      </c>
      <c r="D12" s="13"/>
      <c r="E12" s="13"/>
      <c r="F12" s="14"/>
      <c r="G12" s="15"/>
      <c r="H12" s="15"/>
      <c r="I12" s="56">
        <v>0.06</v>
      </c>
      <c r="J12" s="57"/>
    </row>
    <row r="13" ht="17.4" spans="2:10">
      <c r="B13" s="24" t="s">
        <v>39</v>
      </c>
      <c r="C13" s="25"/>
      <c r="D13" s="25"/>
      <c r="E13" s="25"/>
      <c r="F13" s="25"/>
      <c r="G13" s="25"/>
      <c r="H13" s="25"/>
      <c r="I13" s="58"/>
      <c r="J13" s="52">
        <f>SUM(J11,)*0.06</f>
        <v>4146</v>
      </c>
    </row>
    <row r="14" ht="17.4" spans="2:10">
      <c r="B14" s="26"/>
      <c r="C14" s="27"/>
      <c r="D14" s="27"/>
      <c r="E14" s="27"/>
      <c r="F14" s="27"/>
      <c r="G14" s="27"/>
      <c r="H14" s="27"/>
      <c r="I14" s="27"/>
      <c r="J14" s="59"/>
    </row>
    <row r="15" ht="52.2" spans="2:12">
      <c r="B15" s="28" t="s">
        <v>40</v>
      </c>
      <c r="C15" s="28"/>
      <c r="D15" s="28"/>
      <c r="E15" s="28"/>
      <c r="F15" s="28"/>
      <c r="G15" s="28"/>
      <c r="H15" s="28"/>
      <c r="I15" s="28"/>
      <c r="J15" s="52">
        <f>SUM(J11,J13)</f>
        <v>73246</v>
      </c>
      <c r="L15" s="60"/>
    </row>
    <row r="18" s="1" customFormat="1" ht="25.5" customHeight="1" spans="1:7">
      <c r="A18" s="29"/>
      <c r="B18" s="30"/>
      <c r="C18" s="30"/>
      <c r="D18" s="30"/>
      <c r="E18" s="30"/>
      <c r="F18" s="29"/>
      <c r="G18" s="29"/>
    </row>
    <row r="19" ht="28.5" customHeight="1" spans="1:11">
      <c r="A19" s="31"/>
      <c r="B19" s="7" t="s">
        <v>11</v>
      </c>
      <c r="C19" s="8" t="s">
        <v>12</v>
      </c>
      <c r="D19" s="9"/>
      <c r="E19" s="7" t="s">
        <v>13</v>
      </c>
      <c r="F19" s="7" t="s">
        <v>14</v>
      </c>
      <c r="G19" s="10" t="s">
        <v>15</v>
      </c>
      <c r="H19" s="11" t="s">
        <v>16</v>
      </c>
      <c r="I19" s="49" t="s">
        <v>17</v>
      </c>
      <c r="J19" s="50" t="s">
        <v>18</v>
      </c>
      <c r="K19" s="2" t="s">
        <v>19</v>
      </c>
    </row>
    <row r="20" ht="28.5" customHeight="1" spans="1:10">
      <c r="A20" s="31"/>
      <c r="B20" s="12">
        <v>1</v>
      </c>
      <c r="C20" s="13">
        <f>制作结算单!C31</f>
        <v>0</v>
      </c>
      <c r="D20" s="13"/>
      <c r="E20" s="13"/>
      <c r="F20" s="14"/>
      <c r="G20" s="15"/>
      <c r="H20" s="15"/>
      <c r="I20" s="15"/>
      <c r="J20" s="51"/>
    </row>
    <row r="21" ht="23.25" customHeight="1" spans="1:11">
      <c r="A21" s="31"/>
      <c r="B21" s="32" t="s">
        <v>20</v>
      </c>
      <c r="C21" s="33" t="s">
        <v>21</v>
      </c>
      <c r="D21" s="34" t="s">
        <v>41</v>
      </c>
      <c r="E21" s="35" t="s">
        <v>23</v>
      </c>
      <c r="F21" s="36"/>
      <c r="G21" s="21">
        <v>14</v>
      </c>
      <c r="H21" s="18">
        <v>1</v>
      </c>
      <c r="I21" s="52">
        <v>600</v>
      </c>
      <c r="J21" s="52">
        <f t="shared" ref="J21:J30" si="3">G21*H21*I21</f>
        <v>8400</v>
      </c>
      <c r="K21" s="53">
        <v>625</v>
      </c>
    </row>
    <row r="22" ht="22.5" customHeight="1" spans="1:11">
      <c r="A22" s="31"/>
      <c r="B22" s="37"/>
      <c r="C22" s="38"/>
      <c r="D22" s="34" t="s">
        <v>42</v>
      </c>
      <c r="E22" s="19" t="s">
        <v>23</v>
      </c>
      <c r="F22" s="39"/>
      <c r="G22" s="21">
        <v>26</v>
      </c>
      <c r="H22" s="18">
        <v>1</v>
      </c>
      <c r="I22" s="52">
        <v>600</v>
      </c>
      <c r="J22" s="52">
        <f t="shared" si="3"/>
        <v>15600</v>
      </c>
      <c r="K22" s="53">
        <v>625</v>
      </c>
    </row>
    <row r="23" ht="17.4" spans="1:11">
      <c r="A23" s="31"/>
      <c r="B23" s="32" t="s">
        <v>24</v>
      </c>
      <c r="C23" s="40" t="s">
        <v>43</v>
      </c>
      <c r="D23" s="34" t="s">
        <v>44</v>
      </c>
      <c r="E23" s="41" t="s">
        <v>45</v>
      </c>
      <c r="F23" s="42"/>
      <c r="G23" s="21">
        <v>15</v>
      </c>
      <c r="H23" s="42">
        <v>1</v>
      </c>
      <c r="I23" s="42">
        <v>268</v>
      </c>
      <c r="J23" s="52">
        <f t="shared" si="3"/>
        <v>4020</v>
      </c>
      <c r="K23" s="53">
        <v>268</v>
      </c>
    </row>
    <row r="24" s="1" customFormat="1" ht="17.4" spans="1:11">
      <c r="A24" s="29"/>
      <c r="B24" s="43"/>
      <c r="C24" s="44"/>
      <c r="D24" s="34" t="s">
        <v>46</v>
      </c>
      <c r="E24" s="41" t="s">
        <v>45</v>
      </c>
      <c r="F24" s="42"/>
      <c r="G24" s="21">
        <v>15</v>
      </c>
      <c r="H24" s="42">
        <v>1</v>
      </c>
      <c r="I24" s="42">
        <v>268</v>
      </c>
      <c r="J24" s="52">
        <f t="shared" si="3"/>
        <v>4020</v>
      </c>
      <c r="K24" s="53">
        <v>268</v>
      </c>
    </row>
    <row r="25" ht="17.4" spans="1:11">
      <c r="A25" s="31"/>
      <c r="B25" s="37"/>
      <c r="C25" s="45"/>
      <c r="D25" s="34" t="s">
        <v>47</v>
      </c>
      <c r="E25" s="41" t="s">
        <v>45</v>
      </c>
      <c r="F25" s="42"/>
      <c r="G25" s="21">
        <v>15</v>
      </c>
      <c r="H25" s="42">
        <v>1</v>
      </c>
      <c r="I25" s="42">
        <v>268</v>
      </c>
      <c r="J25" s="52">
        <f t="shared" si="3"/>
        <v>4020</v>
      </c>
      <c r="K25" s="53">
        <v>268</v>
      </c>
    </row>
    <row r="26" ht="17.4" spans="1:11">
      <c r="A26" s="31"/>
      <c r="B26" s="32" t="s">
        <v>26</v>
      </c>
      <c r="C26" s="33" t="s">
        <v>48</v>
      </c>
      <c r="D26" s="34" t="s">
        <v>49</v>
      </c>
      <c r="E26" s="41" t="s">
        <v>45</v>
      </c>
      <c r="F26" s="42"/>
      <c r="G26" s="42">
        <v>15</v>
      </c>
      <c r="H26" s="42">
        <v>1</v>
      </c>
      <c r="I26" s="42">
        <v>268</v>
      </c>
      <c r="J26" s="52">
        <f t="shared" si="3"/>
        <v>4020</v>
      </c>
      <c r="K26" s="53">
        <v>268</v>
      </c>
    </row>
    <row r="27" ht="17.4" spans="2:11">
      <c r="B27" s="37"/>
      <c r="C27" s="38"/>
      <c r="D27" s="34" t="s">
        <v>50</v>
      </c>
      <c r="E27" s="41" t="s">
        <v>45</v>
      </c>
      <c r="F27" s="42"/>
      <c r="G27" s="42">
        <v>15</v>
      </c>
      <c r="H27" s="42">
        <v>1</v>
      </c>
      <c r="I27" s="42">
        <v>268</v>
      </c>
      <c r="J27" s="52">
        <f t="shared" si="3"/>
        <v>4020</v>
      </c>
      <c r="K27" s="53">
        <v>268</v>
      </c>
    </row>
    <row r="28" ht="17.4" spans="2:11">
      <c r="B28" s="32" t="s">
        <v>28</v>
      </c>
      <c r="C28" s="33" t="s">
        <v>33</v>
      </c>
      <c r="D28" s="46" t="s">
        <v>51</v>
      </c>
      <c r="E28" s="19" t="s">
        <v>35</v>
      </c>
      <c r="F28" s="42"/>
      <c r="G28" s="21">
        <v>8</v>
      </c>
      <c r="H28" s="42">
        <v>1</v>
      </c>
      <c r="I28" s="42">
        <v>420</v>
      </c>
      <c r="J28" s="52">
        <f t="shared" si="3"/>
        <v>3360</v>
      </c>
      <c r="K28" s="53">
        <v>446</v>
      </c>
    </row>
    <row r="29" ht="17.4" spans="2:11">
      <c r="B29" s="37"/>
      <c r="C29" s="47"/>
      <c r="D29" s="48" t="s">
        <v>52</v>
      </c>
      <c r="E29" s="19" t="s">
        <v>35</v>
      </c>
      <c r="F29" s="20"/>
      <c r="G29" s="21">
        <v>24</v>
      </c>
      <c r="H29" s="18">
        <v>1</v>
      </c>
      <c r="I29" s="52">
        <v>420</v>
      </c>
      <c r="J29" s="52">
        <f t="shared" si="3"/>
        <v>10080</v>
      </c>
      <c r="K29" s="53">
        <v>446</v>
      </c>
    </row>
    <row r="30" ht="17.4" spans="2:11">
      <c r="B30" s="16" t="s">
        <v>28</v>
      </c>
      <c r="C30" s="17" t="s">
        <v>37</v>
      </c>
      <c r="D30" s="18" t="s">
        <v>38</v>
      </c>
      <c r="E30" s="19" t="s">
        <v>35</v>
      </c>
      <c r="F30" s="20"/>
      <c r="G30" s="21">
        <v>10</v>
      </c>
      <c r="H30" s="18">
        <v>1</v>
      </c>
      <c r="I30" s="52">
        <v>220</v>
      </c>
      <c r="J30" s="52">
        <f t="shared" si="3"/>
        <v>2200</v>
      </c>
      <c r="K30" s="53">
        <v>223</v>
      </c>
    </row>
    <row r="31" ht="17.4" spans="2:10">
      <c r="B31" s="22" t="s">
        <v>39</v>
      </c>
      <c r="C31" s="23"/>
      <c r="D31" s="23"/>
      <c r="E31" s="23"/>
      <c r="F31" s="23"/>
      <c r="G31" s="23"/>
      <c r="H31" s="23"/>
      <c r="I31" s="54"/>
      <c r="J31" s="55">
        <f>SUM(J21:J30)</f>
        <v>59740</v>
      </c>
    </row>
    <row r="32" ht="17.4" spans="2:10">
      <c r="B32" s="12">
        <v>2</v>
      </c>
      <c r="C32" s="13" t="s">
        <v>7</v>
      </c>
      <c r="D32" s="13"/>
      <c r="E32" s="13"/>
      <c r="F32" s="14"/>
      <c r="G32" s="15"/>
      <c r="H32" s="15"/>
      <c r="I32" s="56">
        <v>0.06</v>
      </c>
      <c r="J32" s="57"/>
    </row>
    <row r="33" ht="17.4" spans="2:10">
      <c r="B33" s="24" t="s">
        <v>39</v>
      </c>
      <c r="C33" s="25"/>
      <c r="D33" s="25"/>
      <c r="E33" s="25"/>
      <c r="F33" s="25"/>
      <c r="G33" s="25"/>
      <c r="H33" s="25"/>
      <c r="I33" s="58"/>
      <c r="J33" s="52">
        <f>SUM(J31,)*0.06</f>
        <v>3584.4</v>
      </c>
    </row>
    <row r="34" ht="17.4" spans="2:10">
      <c r="B34" s="26"/>
      <c r="C34" s="27"/>
      <c r="D34" s="27"/>
      <c r="E34" s="27"/>
      <c r="F34" s="27"/>
      <c r="G34" s="27"/>
      <c r="H34" s="27"/>
      <c r="I34" s="27"/>
      <c r="J34" s="59"/>
    </row>
    <row r="35" ht="52.2" spans="2:10">
      <c r="B35" s="28" t="s">
        <v>40</v>
      </c>
      <c r="C35" s="28"/>
      <c r="D35" s="28"/>
      <c r="E35" s="28"/>
      <c r="F35" s="28"/>
      <c r="G35" s="28"/>
      <c r="H35" s="28"/>
      <c r="I35" s="28"/>
      <c r="J35" s="52">
        <f>SUM(J31,J33)</f>
        <v>63324.4</v>
      </c>
    </row>
    <row r="40" ht="17.4" spans="10:10">
      <c r="J40" s="61"/>
    </row>
  </sheetData>
  <mergeCells count="15">
    <mergeCell ref="C1:F1"/>
    <mergeCell ref="C2:D2"/>
    <mergeCell ref="B11:I11"/>
    <mergeCell ref="B13:I13"/>
    <mergeCell ref="C19:D19"/>
    <mergeCell ref="B31:I31"/>
    <mergeCell ref="B33:I33"/>
    <mergeCell ref="B21:B22"/>
    <mergeCell ref="B23:B25"/>
    <mergeCell ref="B26:B27"/>
    <mergeCell ref="B28:B29"/>
    <mergeCell ref="C21:C22"/>
    <mergeCell ref="C23:C25"/>
    <mergeCell ref="C26:C27"/>
    <mergeCell ref="C28:C29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sanofi-aventis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制作结算单</vt:lpstr>
      <vt:lpstr>制作结算单-明细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Yang, Juta PH/CN/EXT</dc:creator>
  <cp:lastModifiedBy>real_ljyyyyy</cp:lastModifiedBy>
  <dcterms:created xsi:type="dcterms:W3CDTF">2014-02-12T16:04:00Z</dcterms:created>
  <dcterms:modified xsi:type="dcterms:W3CDTF">2022-09-14T10:23:48Z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ICV">
    <vt:lpwstr>228438B6709C408E8AEF316ED7661E38</vt:lpwstr>
  </property>
  <property fmtid="{D5CDD505-2E9C-101B-9397-08002B2CF9AE}" pid="4" name="KSOProductBuildVer">
    <vt:lpwstr>2052-11.1.0.12313</vt:lpwstr>
  </property>
</Properties>
</file>