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queen.liu\Desktop\"/>
    </mc:Choice>
  </mc:AlternateContent>
  <bookViews>
    <workbookView xWindow="0" yWindow="0" windowWidth="19200" windowHeight="7005"/>
  </bookViews>
  <sheets>
    <sheet name="结算单" sheetId="5"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8" i="5" l="1"/>
  <c r="L7" i="5" s="1"/>
  <c r="Q27" i="5"/>
  <c r="Q26" i="5"/>
  <c r="Q25" i="5"/>
  <c r="Q22" i="5"/>
  <c r="Q21" i="5"/>
  <c r="Q20" i="5"/>
  <c r="Q19" i="5"/>
  <c r="Q23" i="5" s="1"/>
  <c r="L6" i="5" s="1"/>
  <c r="Q16" i="5"/>
  <c r="Q17" i="5" s="1"/>
  <c r="Q15" i="5"/>
  <c r="K8" i="5"/>
  <c r="K7" i="5"/>
  <c r="K6" i="5"/>
  <c r="K5" i="5"/>
  <c r="Q29" i="5" l="1"/>
  <c r="L5" i="5"/>
  <c r="Q31" i="5" l="1"/>
  <c r="L8" i="5" s="1"/>
  <c r="L9" i="5" s="1"/>
  <c r="Q33" i="5" l="1"/>
  <c r="H33" i="5" l="1"/>
  <c r="H31" i="5"/>
  <c r="H29" i="5"/>
  <c r="H28" i="5"/>
  <c r="H27" i="5"/>
  <c r="H26" i="5"/>
  <c r="H25" i="5"/>
  <c r="H23" i="5"/>
  <c r="H22" i="5"/>
  <c r="H21" i="5"/>
  <c r="H20" i="5"/>
  <c r="H19" i="5"/>
  <c r="H17" i="5"/>
  <c r="H16" i="5"/>
  <c r="H15" i="5"/>
  <c r="C9" i="5"/>
  <c r="C8" i="5"/>
  <c r="B8" i="5"/>
  <c r="C7" i="5"/>
  <c r="B7" i="5"/>
  <c r="C6" i="5"/>
  <c r="B6" i="5"/>
  <c r="C5" i="5"/>
  <c r="B5" i="5"/>
</calcChain>
</file>

<file path=xl/comments1.xml><?xml version="1.0" encoding="utf-8"?>
<comments xmlns="http://schemas.openxmlformats.org/spreadsheetml/2006/main">
  <authors>
    <author>Peng, Emily PH/CN</author>
    <author>CNHaoY</author>
  </authors>
  <commentList>
    <comment ref="D13" authorId="0" shapeId="0">
      <text>
        <r>
          <rPr>
            <sz val="9"/>
            <rFont val="宋体"/>
            <charset val="134"/>
          </rPr>
          <t xml:space="preserve">详细计算单位描述，例如：平米，个，人，台，天
</t>
        </r>
      </text>
    </comment>
    <comment ref="E13" authorId="0" shapeId="0">
      <text>
        <r>
          <rPr>
            <b/>
            <sz val="9"/>
            <rFont val="宋体"/>
            <charset val="134"/>
          </rPr>
          <t xml:space="preserve"> </t>
        </r>
        <r>
          <rPr>
            <sz val="9"/>
            <rFont val="宋体"/>
            <charset val="134"/>
          </rPr>
          <t xml:space="preserve">
如计算单位是平米，请将平米数填写在此处</t>
        </r>
      </text>
    </comment>
    <comment ref="F13" authorId="1" shapeId="0">
      <text>
        <r>
          <rPr>
            <b/>
            <sz val="9"/>
            <rFont val="宋体"/>
            <charset val="134"/>
          </rPr>
          <t xml:space="preserve"> 如计算单位为个/台/天/人，请将具体数量填写在此 </t>
        </r>
      </text>
    </comment>
    <comment ref="M13" authorId="0" shapeId="0">
      <text>
        <r>
          <rPr>
            <sz val="9"/>
            <rFont val="宋体"/>
            <charset val="134"/>
          </rPr>
          <t xml:space="preserve">详细计算单位描述，例如：平米，个，人，台，天
</t>
        </r>
      </text>
    </comment>
    <comment ref="N13" authorId="0" shapeId="0">
      <text>
        <r>
          <rPr>
            <b/>
            <sz val="9"/>
            <rFont val="宋体"/>
            <charset val="134"/>
          </rPr>
          <t xml:space="preserve"> </t>
        </r>
        <r>
          <rPr>
            <sz val="9"/>
            <rFont val="宋体"/>
            <charset val="134"/>
          </rPr>
          <t xml:space="preserve">
如计算单位是平米，请将平米数填写在此处</t>
        </r>
      </text>
    </comment>
    <comment ref="O13" authorId="1" shapeId="0">
      <text>
        <r>
          <rPr>
            <b/>
            <sz val="9"/>
            <rFont val="宋体"/>
            <charset val="134"/>
          </rPr>
          <t xml:space="preserve"> 如计算单位为个/台/天/人，请将具体数量填写在此 </t>
        </r>
      </text>
    </comment>
  </commentList>
</comments>
</file>

<file path=xl/sharedStrings.xml><?xml version="1.0" encoding="utf-8"?>
<sst xmlns="http://schemas.openxmlformats.org/spreadsheetml/2006/main" count="126" uniqueCount="48">
  <si>
    <t>2024森世海亚内金纳多分泌医学内容幻灯制作与患教材料制作项目报价单</t>
  </si>
  <si>
    <t>Agency: must fill in
供应商（填入右边橘色处）</t>
  </si>
  <si>
    <t>上海麦田公共关系咨询有限公司</t>
  </si>
  <si>
    <t>Item</t>
  </si>
  <si>
    <t>Descripation描述</t>
  </si>
  <si>
    <t>Quotation
报价</t>
  </si>
  <si>
    <t>总计 Total</t>
  </si>
  <si>
    <t>优惠价</t>
  </si>
  <si>
    <t>报价单明细表 Quotation Breakdown</t>
  </si>
  <si>
    <t xml:space="preserve">Item  </t>
  </si>
  <si>
    <t>Descripation</t>
  </si>
  <si>
    <t>Unit</t>
  </si>
  <si>
    <t>Set</t>
  </si>
  <si>
    <t>Qty</t>
  </si>
  <si>
    <t>Unit Price</t>
  </si>
  <si>
    <t>Total(RMB)</t>
  </si>
  <si>
    <t>电子DA（预估4p，实际情况最终确定）</t>
  </si>
  <si>
    <t>1-1</t>
  </si>
  <si>
    <t>DA内容撰写</t>
  </si>
  <si>
    <t>内容撰写，包括医学编辑及适量文献检索</t>
  </si>
  <si>
    <t>页</t>
  </si>
  <si>
    <t>1-2</t>
  </si>
  <si>
    <t>DA排版设计</t>
  </si>
  <si>
    <t>封面封底、内页4p（含美化、设计、排版）</t>
  </si>
  <si>
    <t>工时</t>
  </si>
  <si>
    <t>Total：</t>
  </si>
  <si>
    <t xml:space="preserve"> 学术幻灯1：糖尿病周围神经病变及糖尿病足的干预与管理35P</t>
  </si>
  <si>
    <t>2-1</t>
  </si>
  <si>
    <t>幻灯内容撰写</t>
  </si>
  <si>
    <t>PPT撰写，包括医学编辑及适量文献检索</t>
  </si>
  <si>
    <t>2-2</t>
  </si>
  <si>
    <t>幻灯美化</t>
  </si>
  <si>
    <t>PPT美化，包括图标重绘、字体设计等</t>
  </si>
  <si>
    <t>2-3</t>
  </si>
  <si>
    <t>幻灯框架</t>
  </si>
  <si>
    <t>根据已有标题提供幻灯大纲</t>
  </si>
  <si>
    <t>套</t>
  </si>
  <si>
    <t>2-4</t>
  </si>
  <si>
    <t>幻灯模板</t>
  </si>
  <si>
    <t>根据已有KV进行排版及PPT母版格式设定</t>
  </si>
  <si>
    <t>患教幻灯4套</t>
  </si>
  <si>
    <t>3-1</t>
  </si>
  <si>
    <t>3-2</t>
  </si>
  <si>
    <t>3-3</t>
  </si>
  <si>
    <t>税 Tax</t>
  </si>
  <si>
    <t>Total Amount</t>
  </si>
  <si>
    <t>2024森世海亚内金纳多分泌医学内容幻灯制作与患教材料制作项目结算单</t>
    <phoneticPr fontId="20" type="noConversion"/>
  </si>
  <si>
    <t>结算单明细表 Quotation Breakdown</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</si>
</sst>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 #,##0.00_ ;_ * \-#,##0.00_ ;_ * &quot;-&quot;??_ ;_ @_ "/>
    <numFmt numFmtId="176" formatCode="_(* #,##0.00_);_(* \(#,##0.00\);_(* &quot;-&quot;??_);_(@_)"/>
    <numFmt numFmtId="177" formatCode="0_);\(0\)"/>
    <numFmt numFmtId="178" formatCode="#,##0.00_ "/>
    <numFmt numFmtId="179" formatCode="0.00_ "/>
    <numFmt numFmtId="180" formatCode="#,##0.00_ ;[Red]\-#,##0.00\ "/>
  </numFmts>
  <fonts count="24">
    <font>
      <sz val="12"/>
      <name val="宋体"/>
      <charset val="134"/>
    </font>
    <font>
      <sz val="12"/>
      <name val="微软雅黑"/>
      <charset val="134"/>
    </font>
    <font>
      <sz val="16"/>
      <name val="微软雅黑"/>
      <charset val="134"/>
    </font>
    <font>
      <sz val="10"/>
      <color indexed="8"/>
      <name val="微软雅黑"/>
      <charset val="134"/>
    </font>
    <font>
      <b/>
      <sz val="12"/>
      <color indexed="9"/>
      <name val="微软雅黑"/>
      <charset val="134"/>
    </font>
    <font>
      <b/>
      <sz val="10"/>
      <color indexed="10"/>
      <name val="微软雅黑"/>
      <charset val="134"/>
    </font>
    <font>
      <b/>
      <sz val="12"/>
      <name val="微软雅黑"/>
      <charset val="134"/>
    </font>
    <font>
      <b/>
      <sz val="11"/>
      <color indexed="9"/>
      <name val="微软雅黑"/>
      <charset val="134"/>
    </font>
    <font>
      <b/>
      <sz val="10"/>
      <name val="微软雅黑"/>
      <charset val="134"/>
    </font>
    <font>
      <b/>
      <sz val="10"/>
      <color indexed="9"/>
      <name val="微软雅黑"/>
      <charset val="134"/>
    </font>
    <font>
      <b/>
      <u/>
      <sz val="12"/>
      <name val="微软雅黑"/>
      <charset val="134"/>
    </font>
    <font>
      <sz val="10"/>
      <name val="Verdana"/>
      <family val="2"/>
    </font>
    <font>
      <sz val="11"/>
      <color indexed="8"/>
      <name val="Calibri"/>
      <family val="2"/>
    </font>
    <font>
      <sz val="10"/>
      <name val="Arial"/>
      <family val="2"/>
    </font>
    <font>
      <sz val="10"/>
      <color indexed="8"/>
      <name val="Arial"/>
      <family val="2"/>
    </font>
    <font>
      <sz val="11"/>
      <color indexed="20"/>
      <name val="ＭＳ Ｐゴシック"/>
      <family val="2"/>
    </font>
    <font>
      <sz val="11"/>
      <color indexed="20"/>
      <name val="Calibri"/>
      <family val="2"/>
    </font>
    <font>
      <sz val="11"/>
      <color indexed="8"/>
      <name val="宋体"/>
      <charset val="134"/>
    </font>
    <font>
      <sz val="11"/>
      <color indexed="17"/>
      <name val="ＭＳ Ｐゴシック"/>
      <family val="2"/>
    </font>
    <font>
      <sz val="11"/>
      <color indexed="17"/>
      <name val="Calibri"/>
      <family val="2"/>
    </font>
    <font>
      <sz val="9"/>
      <name val="宋体"/>
      <charset val="134"/>
    </font>
    <font>
      <b/>
      <sz val="9"/>
      <name val="宋体"/>
      <charset val="134"/>
    </font>
    <font>
      <sz val="12"/>
      <name val="宋体"/>
      <charset val="134"/>
    </font>
    <font>
      <sz val="16"/>
      <name val="微软雅黑"/>
      <family val="2"/>
      <charset val="134"/>
    </font>
  </fonts>
  <fills count="10">
    <fill>
      <patternFill patternType="none"/>
    </fill>
    <fill>
      <patternFill patternType="gray125"/>
    </fill>
    <fill>
      <patternFill patternType="solid">
        <fgColor indexed="47"/>
        <bgColor indexed="64"/>
      </patternFill>
    </fill>
    <fill>
      <patternFill patternType="solid">
        <fgColor indexed="19"/>
        <bgColor indexed="64"/>
      </patternFill>
    </fill>
    <fill>
      <patternFill patternType="solid">
        <fgColor indexed="56"/>
        <bgColor indexed="64"/>
      </patternFill>
    </fill>
    <fill>
      <patternFill patternType="solid">
        <fgColor indexed="22"/>
        <bgColor indexed="64"/>
      </patternFill>
    </fill>
    <fill>
      <patternFill patternType="solid">
        <fgColor indexed="13"/>
        <bgColor indexed="64"/>
      </patternFill>
    </fill>
    <fill>
      <patternFill patternType="solid">
        <fgColor indexed="55"/>
        <bgColor indexed="64"/>
      </patternFill>
    </fill>
    <fill>
      <patternFill patternType="solid">
        <fgColor indexed="45"/>
        <bgColor indexed="64"/>
      </patternFill>
    </fill>
    <fill>
      <patternFill patternType="solid">
        <fgColor indexed="42"/>
        <bgColor indexed="64"/>
      </patternFill>
    </fill>
  </fills>
  <borders count="7">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29">
    <xf numFmtId="0" fontId="0" fillId="0" borderId="0"/>
    <xf numFmtId="176" fontId="22" fillId="0" borderId="0" applyFont="0" applyFill="0" applyBorder="0" applyAlignment="0" applyProtection="0"/>
    <xf numFmtId="0" fontId="11" fillId="0" borderId="0"/>
    <xf numFmtId="43" fontId="12" fillId="0" borderId="0" applyFont="0" applyFill="0" applyBorder="0" applyAlignment="0" applyProtection="0"/>
    <xf numFmtId="43" fontId="12" fillId="0" borderId="0" applyFont="0" applyFill="0" applyBorder="0" applyAlignment="0" applyProtection="0"/>
    <xf numFmtId="0" fontId="12" fillId="0" borderId="0"/>
    <xf numFmtId="0" fontId="13" fillId="0" borderId="0"/>
    <xf numFmtId="0" fontId="14" fillId="0" borderId="0">
      <alignment vertical="top"/>
    </xf>
    <xf numFmtId="0" fontId="13" fillId="0" borderId="0">
      <alignment vertical="top"/>
    </xf>
    <xf numFmtId="0" fontId="15" fillId="8" borderId="0" applyNumberFormat="0" applyBorder="0" applyAlignment="0" applyProtection="0">
      <alignment vertical="center"/>
    </xf>
    <xf numFmtId="0" fontId="16" fillId="8" borderId="0" applyNumberFormat="0" applyBorder="0" applyAlignment="0" applyProtection="0">
      <alignment vertical="center"/>
    </xf>
    <xf numFmtId="0" fontId="13" fillId="0" borderId="0">
      <alignment vertical="top"/>
    </xf>
    <xf numFmtId="0" fontId="13" fillId="0" borderId="0">
      <alignment vertical="top"/>
    </xf>
    <xf numFmtId="0" fontId="13" fillId="0" borderId="0">
      <alignment vertical="top"/>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3" fillId="0" borderId="0">
      <alignment vertical="top"/>
    </xf>
    <xf numFmtId="0" fontId="13" fillId="0" borderId="0"/>
    <xf numFmtId="0" fontId="22" fillId="0" borderId="0"/>
    <xf numFmtId="0" fontId="18" fillId="9" borderId="0" applyNumberFormat="0" applyBorder="0" applyAlignment="0" applyProtection="0">
      <alignment vertical="center"/>
    </xf>
    <xf numFmtId="0" fontId="19" fillId="9" borderId="0" applyNumberFormat="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xf numFmtId="0" fontId="14" fillId="0" borderId="0">
      <alignment vertical="top"/>
    </xf>
  </cellStyleXfs>
  <cellXfs count="65">
    <xf numFmtId="0" fontId="0" fillId="0" borderId="0" xfId="0"/>
    <xf numFmtId="49" fontId="1" fillId="0" borderId="0" xfId="0" applyNumberFormat="1" applyFont="1"/>
    <xf numFmtId="0" fontId="1" fillId="0" borderId="0" xfId="0" applyFont="1"/>
    <xf numFmtId="0" fontId="1" fillId="0" borderId="0" xfId="0" applyFont="1" applyAlignment="1">
      <alignment horizontal="left"/>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xf numFmtId="49" fontId="1" fillId="0" borderId="0" xfId="0" applyNumberFormat="1" applyFont="1" applyAlignment="1">
      <alignment horizontal="center"/>
    </xf>
    <xf numFmtId="0" fontId="1" fillId="0" borderId="0" xfId="0" applyFont="1" applyAlignment="1">
      <alignment horizontal="right" wrapText="1"/>
    </xf>
    <xf numFmtId="0" fontId="3" fillId="2" borderId="0" xfId="0" applyFont="1" applyFill="1" applyAlignment="1">
      <alignment horizontal="center" vertical="center" wrapText="1"/>
    </xf>
    <xf numFmtId="49" fontId="4" fillId="3" borderId="1" xfId="0" applyNumberFormat="1" applyFont="1" applyFill="1" applyBorder="1" applyAlignment="1">
      <alignment horizontal="center" vertical="center"/>
    </xf>
    <xf numFmtId="0" fontId="4" fillId="3" borderId="1" xfId="0" applyFont="1" applyFill="1" applyBorder="1" applyAlignment="1">
      <alignment vertical="center"/>
    </xf>
    <xf numFmtId="0" fontId="4" fillId="3" borderId="2" xfId="0" applyFont="1" applyFill="1" applyBorder="1" applyAlignment="1">
      <alignment vertical="center"/>
    </xf>
    <xf numFmtId="0" fontId="1" fillId="0" borderId="0" xfId="0" applyFont="1" applyAlignment="1">
      <alignment horizontal="center" vertical="center" wrapText="1"/>
    </xf>
    <xf numFmtId="0" fontId="5" fillId="0" borderId="0" xfId="0" applyFont="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vertical="center" wrapText="1"/>
    </xf>
    <xf numFmtId="176" fontId="1" fillId="0" borderId="2" xfId="1" applyFont="1" applyBorder="1" applyAlignment="1"/>
    <xf numFmtId="43" fontId="1" fillId="0" borderId="0" xfId="1" applyNumberFormat="1" applyFont="1" applyBorder="1" applyAlignment="1">
      <alignment horizontal="center" vertical="center"/>
    </xf>
    <xf numFmtId="49" fontId="1" fillId="0" borderId="1" xfId="0" applyNumberFormat="1" applyFont="1" applyBorder="1" applyAlignment="1">
      <alignment horizontal="center" wrapText="1"/>
    </xf>
    <xf numFmtId="0" fontId="6" fillId="0" borderId="1" xfId="0" applyFont="1" applyBorder="1" applyAlignment="1">
      <alignment vertical="center" wrapText="1"/>
    </xf>
    <xf numFmtId="176" fontId="6" fillId="0" borderId="2" xfId="1" applyFont="1" applyBorder="1" applyAlignment="1"/>
    <xf numFmtId="49" fontId="1" fillId="0" borderId="0" xfId="0" applyNumberFormat="1" applyFont="1" applyAlignment="1">
      <alignment horizontal="center" wrapText="1"/>
    </xf>
    <xf numFmtId="0" fontId="6" fillId="0" borderId="0" xfId="0" applyFont="1" applyBorder="1" applyAlignment="1">
      <alignment vertical="center" wrapText="1"/>
    </xf>
    <xf numFmtId="176" fontId="6" fillId="0" borderId="0" xfId="1" applyFont="1" applyAlignment="1"/>
    <xf numFmtId="0" fontId="2" fillId="0" borderId="3" xfId="0" applyFont="1" applyBorder="1" applyAlignment="1">
      <alignment horizontal="center" wrapText="1"/>
    </xf>
    <xf numFmtId="0" fontId="2" fillId="0" borderId="0" xfId="0" applyFont="1" applyAlignment="1">
      <alignment horizontal="left" wrapText="1"/>
    </xf>
    <xf numFmtId="49" fontId="4" fillId="4" borderId="2" xfId="0" applyNumberFormat="1" applyFont="1" applyFill="1" applyBorder="1" applyAlignment="1">
      <alignment horizontal="center" vertical="center" wrapText="1"/>
    </xf>
    <xf numFmtId="0" fontId="4" fillId="4" borderId="2" xfId="0" applyFont="1" applyFill="1" applyBorder="1" applyAlignment="1">
      <alignment vertical="center" wrapText="1"/>
    </xf>
    <xf numFmtId="0" fontId="4" fillId="4" borderId="2" xfId="0" applyFont="1" applyFill="1" applyBorder="1" applyAlignment="1">
      <alignment horizontal="center" vertical="center" wrapText="1"/>
    </xf>
    <xf numFmtId="177" fontId="7" fillId="4" borderId="2" xfId="0" applyNumberFormat="1" applyFont="1" applyFill="1" applyBorder="1" applyAlignment="1">
      <alignment horizontal="center" vertical="center" wrapText="1"/>
    </xf>
    <xf numFmtId="177" fontId="4" fillId="4" borderId="2" xfId="0" applyNumberFormat="1" applyFont="1" applyFill="1" applyBorder="1" applyAlignment="1">
      <alignment vertical="center" wrapText="1"/>
    </xf>
    <xf numFmtId="0" fontId="6" fillId="5" borderId="2" xfId="0" applyFont="1" applyFill="1" applyBorder="1" applyAlignment="1">
      <alignment horizontal="center" vertical="center"/>
    </xf>
    <xf numFmtId="49" fontId="1" fillId="0" borderId="6" xfId="22" applyNumberFormat="1" applyFont="1" applyBorder="1" applyAlignment="1">
      <alignment horizontal="center" vertical="center"/>
    </xf>
    <xf numFmtId="0" fontId="1" fillId="0" borderId="6" xfId="22" applyFont="1" applyBorder="1" applyAlignment="1">
      <alignment vertical="center"/>
    </xf>
    <xf numFmtId="0" fontId="1" fillId="0" borderId="2" xfId="22" applyFont="1" applyBorder="1" applyAlignment="1">
      <alignment horizontal="left"/>
    </xf>
    <xf numFmtId="0" fontId="1" fillId="0" borderId="2" xfId="22" applyFont="1" applyBorder="1" applyAlignment="1">
      <alignment horizontal="center"/>
    </xf>
    <xf numFmtId="0" fontId="1" fillId="0" borderId="2" xfId="22" applyFont="1" applyBorder="1" applyAlignment="1">
      <alignment horizontal="center" vertical="center"/>
    </xf>
    <xf numFmtId="177" fontId="1" fillId="0" borderId="2" xfId="22" applyNumberFormat="1" applyFont="1" applyBorder="1" applyAlignment="1">
      <alignment horizontal="center" vertical="center"/>
    </xf>
    <xf numFmtId="178" fontId="1" fillId="0" borderId="2" xfId="22" applyNumberFormat="1" applyFont="1" applyBorder="1"/>
    <xf numFmtId="0" fontId="1" fillId="0" borderId="2" xfId="22" applyFont="1" applyBorder="1" applyAlignment="1">
      <alignment vertical="center"/>
    </xf>
    <xf numFmtId="179" fontId="1" fillId="0" borderId="2" xfId="22" applyNumberFormat="1" applyFont="1" applyBorder="1"/>
    <xf numFmtId="179" fontId="6" fillId="0" borderId="2" xfId="22" applyNumberFormat="1" applyFont="1" applyBorder="1"/>
    <xf numFmtId="0" fontId="6" fillId="5" borderId="2" xfId="0" applyFont="1" applyFill="1" applyBorder="1" applyAlignment="1">
      <alignment horizontal="left"/>
    </xf>
    <xf numFmtId="9" fontId="6" fillId="5" borderId="2" xfId="0" applyNumberFormat="1" applyFont="1" applyFill="1" applyBorder="1" applyAlignment="1">
      <alignment horizontal="left"/>
    </xf>
    <xf numFmtId="0" fontId="1" fillId="5" borderId="2" xfId="0" applyFont="1" applyFill="1" applyBorder="1" applyAlignment="1">
      <alignment horizontal="center" vertical="center"/>
    </xf>
    <xf numFmtId="177" fontId="1" fillId="5" borderId="2" xfId="0" applyNumberFormat="1" applyFont="1" applyFill="1" applyBorder="1" applyAlignment="1">
      <alignment horizontal="center" vertical="center"/>
    </xf>
    <xf numFmtId="178" fontId="6" fillId="5" borderId="2" xfId="0" applyNumberFormat="1" applyFont="1" applyFill="1" applyBorder="1"/>
    <xf numFmtId="179" fontId="6" fillId="0" borderId="2" xfId="0" applyNumberFormat="1" applyFont="1" applyBorder="1"/>
    <xf numFmtId="180" fontId="10" fillId="0" borderId="5" xfId="0" applyNumberFormat="1" applyFont="1" applyBorder="1"/>
    <xf numFmtId="49" fontId="1" fillId="0" borderId="2" xfId="0" applyNumberFormat="1" applyFont="1" applyBorder="1" applyAlignment="1">
      <alignment horizontal="center" wrapText="1"/>
    </xf>
    <xf numFmtId="0" fontId="6" fillId="0" borderId="2" xfId="0" applyFont="1" applyBorder="1" applyAlignment="1">
      <alignment vertical="center" wrapText="1"/>
    </xf>
    <xf numFmtId="0" fontId="9" fillId="7" borderId="2" xfId="0" applyFont="1" applyFill="1" applyBorder="1" applyAlignment="1">
      <alignment horizontal="center" vertical="center"/>
    </xf>
    <xf numFmtId="49" fontId="6" fillId="0" borderId="2" xfId="0" applyNumberFormat="1" applyFont="1" applyBorder="1" applyAlignment="1">
      <alignment horizontal="center"/>
    </xf>
    <xf numFmtId="0" fontId="6" fillId="5" borderId="1" xfId="0" applyFont="1" applyFill="1" applyBorder="1" applyAlignment="1">
      <alignment horizontal="left"/>
    </xf>
    <xf numFmtId="0" fontId="6" fillId="5" borderId="4" xfId="0" applyFont="1" applyFill="1" applyBorder="1" applyAlignment="1">
      <alignment horizontal="left"/>
    </xf>
    <xf numFmtId="0" fontId="6" fillId="5" borderId="5" xfId="0" applyFont="1" applyFill="1" applyBorder="1" applyAlignment="1">
      <alignment horizontal="left"/>
    </xf>
    <xf numFmtId="0" fontId="1" fillId="0" borderId="2" xfId="22" applyFont="1" applyBorder="1" applyAlignment="1">
      <alignment horizontal="right"/>
    </xf>
    <xf numFmtId="0" fontId="6" fillId="0" borderId="2" xfId="22" applyFont="1" applyBorder="1" applyAlignment="1">
      <alignment horizontal="right"/>
    </xf>
    <xf numFmtId="0" fontId="6" fillId="0" borderId="2" xfId="0" applyFont="1" applyBorder="1" applyAlignment="1">
      <alignment horizontal="right"/>
    </xf>
    <xf numFmtId="0" fontId="6" fillId="0" borderId="2" xfId="0" applyFont="1" applyBorder="1" applyAlignment="1">
      <alignment horizontal="center" vertical="center"/>
    </xf>
    <xf numFmtId="0" fontId="8" fillId="6" borderId="2" xfId="0" applyFont="1" applyFill="1" applyBorder="1" applyAlignment="1">
      <alignment horizontal="center" vertical="center"/>
    </xf>
    <xf numFmtId="0" fontId="2" fillId="0" borderId="0" xfId="0" applyFont="1" applyAlignment="1">
      <alignment horizontal="center"/>
    </xf>
    <xf numFmtId="0" fontId="23" fillId="0" borderId="0" xfId="0" applyFont="1" applyAlignment="1">
      <alignment horizontal="center"/>
    </xf>
    <xf numFmtId="0" fontId="23" fillId="0" borderId="3" xfId="0" applyFont="1" applyBorder="1" applyAlignment="1">
      <alignment horizontal="center" wrapText="1"/>
    </xf>
  </cellXfs>
  <cellStyles count="29">
    <cellStyle name="0,0_x000d__x000a_NA_x000d__x000a_" xfId="2"/>
    <cellStyle name="Comma 2" xfId="3"/>
    <cellStyle name="Comma 2 2" xfId="4"/>
    <cellStyle name="Normal 2" xfId="5"/>
    <cellStyle name="Normal 3" xfId="6"/>
    <cellStyle name="Normal_Event Logistic Service RFQ Template_v3" xfId="7"/>
    <cellStyle name="標準_Meeting Request（1125 价）" xfId="8"/>
    <cellStyle name="差_20131026　杭州無錫2日間見積もり(0929)" xfId="9"/>
    <cellStyle name="差_Meeting Request（1125 价）" xfId="10"/>
    <cellStyle name="常规" xfId="0" builtinId="0"/>
    <cellStyle name="常规 2" xfId="11"/>
    <cellStyle name="常规 2 2 4" xfId="12"/>
    <cellStyle name="常规 2 5" xfId="13"/>
    <cellStyle name="常规 3" xfId="14"/>
    <cellStyle name="常规 3 2" xfId="15"/>
    <cellStyle name="常规 3 2 2" xfId="16"/>
    <cellStyle name="常规 3 3" xfId="17"/>
    <cellStyle name="常规 3 3 2" xfId="18"/>
    <cellStyle name="常规 3 4" xfId="19"/>
    <cellStyle name="常规 4" xfId="20"/>
    <cellStyle name="常规 5" xfId="21"/>
    <cellStyle name="常规 6" xfId="22"/>
    <cellStyle name="好_20131026　杭州無錫2日間見積もり(0929)" xfId="23"/>
    <cellStyle name="好_Meeting Request（1125 价）" xfId="24"/>
    <cellStyle name="千位分隔" xfId="1" builtinId="3"/>
    <cellStyle name="千位分隔 2" xfId="25"/>
    <cellStyle name="千位分隔 2 2" xfId="26"/>
    <cellStyle name="千位分隔 3" xfId="27"/>
    <cellStyle name="样式 1" xf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2:Q34"/>
  <sheetViews>
    <sheetView showGridLines="0" tabSelected="1" topLeftCell="A13" zoomScale="70" zoomScaleNormal="70" workbookViewId="0">
      <selection activeCell="G3" sqref="G3"/>
    </sheetView>
  </sheetViews>
  <sheetFormatPr defaultColWidth="9" defaultRowHeight="17.25"/>
  <cols>
    <col min="1" max="1" width="9.625" style="1" customWidth="1"/>
    <col min="2" max="2" width="40.875" style="2" customWidth="1"/>
    <col min="3" max="3" width="51.875" style="3" customWidth="1"/>
    <col min="4" max="4" width="8.375" style="4" customWidth="1"/>
    <col min="5" max="5" width="5.875" style="4" customWidth="1"/>
    <col min="6" max="6" width="9.5" style="4" customWidth="1"/>
    <col min="7" max="7" width="11.5" style="4" customWidth="1"/>
    <col min="8" max="8" width="13.375" style="2" customWidth="1"/>
    <col min="9" max="9" width="8" style="2" customWidth="1"/>
    <col min="10" max="10" width="9" style="2"/>
    <col min="11" max="11" width="42.875" style="2" customWidth="1"/>
    <col min="12" max="12" width="41.625" style="2" customWidth="1"/>
    <col min="13" max="16" width="9" style="2"/>
    <col min="17" max="17" width="14" style="2" customWidth="1"/>
    <col min="18" max="16384" width="9" style="2"/>
  </cols>
  <sheetData>
    <row r="2" spans="1:17" ht="22.5">
      <c r="A2" s="62" t="s">
        <v>0</v>
      </c>
      <c r="B2" s="62"/>
      <c r="C2" s="62"/>
      <c r="D2" s="5"/>
      <c r="E2" s="6"/>
      <c r="G2" s="2"/>
      <c r="J2" s="63" t="s">
        <v>46</v>
      </c>
      <c r="K2" s="62"/>
      <c r="L2" s="62"/>
      <c r="M2" s="5"/>
      <c r="N2" s="6"/>
      <c r="O2" s="4"/>
    </row>
    <row r="3" spans="1:17" ht="120.75">
      <c r="A3" s="7"/>
      <c r="B3" s="8" t="s">
        <v>1</v>
      </c>
      <c r="C3" s="9" t="s">
        <v>2</v>
      </c>
      <c r="G3" s="2"/>
      <c r="J3" s="7"/>
      <c r="K3" s="8" t="s">
        <v>1</v>
      </c>
      <c r="L3" s="9" t="s">
        <v>2</v>
      </c>
      <c r="M3" s="4"/>
      <c r="N3" s="4"/>
      <c r="O3" s="4"/>
    </row>
    <row r="4" spans="1:17" ht="18">
      <c r="A4" s="10" t="s">
        <v>3</v>
      </c>
      <c r="B4" s="11" t="s">
        <v>4</v>
      </c>
      <c r="C4" s="12" t="s">
        <v>5</v>
      </c>
      <c r="D4" s="13"/>
      <c r="F4" s="14"/>
      <c r="G4" s="2"/>
      <c r="J4" s="10" t="s">
        <v>3</v>
      </c>
      <c r="K4" s="11" t="s">
        <v>4</v>
      </c>
      <c r="L4" s="12" t="s">
        <v>5</v>
      </c>
      <c r="M4" s="13"/>
      <c r="N4" s="4"/>
      <c r="O4" s="14"/>
    </row>
    <row r="5" spans="1:17" ht="40.5" customHeight="1">
      <c r="A5" s="15">
        <v>1</v>
      </c>
      <c r="B5" s="16" t="str">
        <f>B14</f>
        <v>电子DA（预估4p，实际情况最终确定）</v>
      </c>
      <c r="C5" s="17">
        <f>H17</f>
        <v>9200</v>
      </c>
      <c r="D5" s="18"/>
      <c r="G5" s="2"/>
      <c r="J5" s="15">
        <v>1</v>
      </c>
      <c r="K5" s="16" t="str">
        <f>K14</f>
        <v>电子DA（预估4p，实际情况最终确定）</v>
      </c>
      <c r="L5" s="17">
        <f>Q17</f>
        <v>9200</v>
      </c>
      <c r="M5" s="18"/>
      <c r="N5" s="4"/>
      <c r="O5" s="4"/>
    </row>
    <row r="6" spans="1:17" ht="65.25" customHeight="1">
      <c r="A6" s="15">
        <v>2</v>
      </c>
      <c r="B6" s="16" t="str">
        <f>B18</f>
        <v>学术幻灯1：糖尿病周围神经病变及糖尿病足的干预与管理35P</v>
      </c>
      <c r="C6" s="17">
        <f>H23</f>
        <v>30600</v>
      </c>
      <c r="D6" s="18"/>
      <c r="G6" s="2"/>
      <c r="J6" s="15">
        <v>2</v>
      </c>
      <c r="K6" s="16" t="str">
        <f>K18</f>
        <v xml:space="preserve"> 学术幻灯1：糖尿病周围神经病变及糖尿病足的干预与管理35P</v>
      </c>
      <c r="L6" s="17">
        <f>Q23</f>
        <v>30600</v>
      </c>
      <c r="M6" s="18"/>
      <c r="N6" s="4"/>
      <c r="O6" s="4"/>
    </row>
    <row r="7" spans="1:17" ht="24" customHeight="1">
      <c r="A7" s="15">
        <v>3</v>
      </c>
      <c r="B7" s="16" t="str">
        <f>B24</f>
        <v>患教幻灯4套</v>
      </c>
      <c r="C7" s="17">
        <f>H28</f>
        <v>82800</v>
      </c>
      <c r="D7" s="13"/>
      <c r="G7" s="2"/>
      <c r="J7" s="15">
        <v>3</v>
      </c>
      <c r="K7" s="16" t="str">
        <f>K24</f>
        <v>患教幻灯4套</v>
      </c>
      <c r="L7" s="17">
        <f>Q28</f>
        <v>82800</v>
      </c>
      <c r="M7" s="13"/>
      <c r="N7" s="4"/>
      <c r="O7" s="4"/>
    </row>
    <row r="8" spans="1:17">
      <c r="A8" s="15">
        <v>4</v>
      </c>
      <c r="B8" s="16" t="str">
        <f>B30</f>
        <v>税 Tax</v>
      </c>
      <c r="C8" s="17">
        <f>H31</f>
        <v>7356</v>
      </c>
      <c r="D8" s="13"/>
      <c r="G8" s="2"/>
      <c r="J8" s="15">
        <v>4</v>
      </c>
      <c r="K8" s="16" t="str">
        <f>K30</f>
        <v>税 Tax</v>
      </c>
      <c r="L8" s="17">
        <f>Q31</f>
        <v>7356</v>
      </c>
      <c r="M8" s="13"/>
      <c r="N8" s="4"/>
      <c r="O8" s="4"/>
    </row>
    <row r="9" spans="1:17" ht="23.25" customHeight="1">
      <c r="A9" s="19"/>
      <c r="B9" s="20" t="s">
        <v>6</v>
      </c>
      <c r="C9" s="21">
        <f>SUM(C5:C8)</f>
        <v>129956</v>
      </c>
      <c r="D9" s="13"/>
      <c r="G9" s="2"/>
      <c r="J9" s="19"/>
      <c r="K9" s="20" t="s">
        <v>6</v>
      </c>
      <c r="L9" s="21">
        <f>SUM(L5:L8)</f>
        <v>129956</v>
      </c>
      <c r="M9" s="13"/>
      <c r="N9" s="4"/>
      <c r="O9" s="4"/>
    </row>
    <row r="10" spans="1:17" ht="18">
      <c r="A10" s="50"/>
      <c r="B10" s="51" t="s">
        <v>7</v>
      </c>
      <c r="C10" s="21">
        <v>115000</v>
      </c>
      <c r="D10" s="13"/>
      <c r="G10" s="2"/>
      <c r="J10" s="50"/>
      <c r="K10" s="51" t="s">
        <v>7</v>
      </c>
      <c r="L10" s="21">
        <v>115000</v>
      </c>
      <c r="M10" s="13"/>
      <c r="N10" s="4"/>
      <c r="O10" s="4"/>
    </row>
    <row r="11" spans="1:17" ht="18">
      <c r="A11" s="22"/>
      <c r="B11" s="23"/>
      <c r="C11" s="24"/>
      <c r="D11" s="13"/>
      <c r="G11" s="2"/>
      <c r="J11" s="22"/>
      <c r="K11" s="23"/>
      <c r="L11" s="24"/>
      <c r="M11" s="13"/>
      <c r="N11" s="4"/>
      <c r="O11" s="4"/>
    </row>
    <row r="12" spans="1:17" ht="45" customHeight="1">
      <c r="A12" s="7"/>
      <c r="B12" s="25" t="s">
        <v>8</v>
      </c>
      <c r="C12" s="26"/>
      <c r="D12" s="13"/>
      <c r="G12" s="2"/>
      <c r="J12" s="7"/>
      <c r="K12" s="64" t="s">
        <v>47</v>
      </c>
      <c r="L12" s="26"/>
      <c r="M12" s="13"/>
      <c r="N12" s="4"/>
      <c r="O12" s="4"/>
    </row>
    <row r="13" spans="1:17" ht="36">
      <c r="A13" s="27" t="s">
        <v>9</v>
      </c>
      <c r="B13" s="28" t="s">
        <v>10</v>
      </c>
      <c r="C13" s="28"/>
      <c r="D13" s="29" t="s">
        <v>11</v>
      </c>
      <c r="E13" s="29" t="s">
        <v>12</v>
      </c>
      <c r="F13" s="30" t="s">
        <v>13</v>
      </c>
      <c r="G13" s="30" t="s">
        <v>14</v>
      </c>
      <c r="H13" s="31" t="s">
        <v>15</v>
      </c>
      <c r="J13" s="27" t="s">
        <v>9</v>
      </c>
      <c r="K13" s="28" t="s">
        <v>10</v>
      </c>
      <c r="L13" s="28"/>
      <c r="M13" s="29" t="s">
        <v>11</v>
      </c>
      <c r="N13" s="29" t="s">
        <v>12</v>
      </c>
      <c r="O13" s="30" t="s">
        <v>13</v>
      </c>
      <c r="P13" s="30" t="s">
        <v>14</v>
      </c>
      <c r="Q13" s="31" t="s">
        <v>15</v>
      </c>
    </row>
    <row r="14" spans="1:17" ht="18">
      <c r="A14" s="32">
        <v>1</v>
      </c>
      <c r="B14" s="54" t="s">
        <v>16</v>
      </c>
      <c r="C14" s="55"/>
      <c r="D14" s="55"/>
      <c r="E14" s="55"/>
      <c r="F14" s="55"/>
      <c r="G14" s="55"/>
      <c r="H14" s="56"/>
      <c r="J14" s="32">
        <v>1</v>
      </c>
      <c r="K14" s="54" t="s">
        <v>16</v>
      </c>
      <c r="L14" s="55"/>
      <c r="M14" s="55"/>
      <c r="N14" s="55"/>
      <c r="O14" s="55"/>
      <c r="P14" s="55"/>
      <c r="Q14" s="56"/>
    </row>
    <row r="15" spans="1:17">
      <c r="A15" s="33" t="s">
        <v>17</v>
      </c>
      <c r="B15" s="34" t="s">
        <v>18</v>
      </c>
      <c r="C15" s="35" t="s">
        <v>19</v>
      </c>
      <c r="D15" s="36" t="s">
        <v>20</v>
      </c>
      <c r="E15" s="37">
        <v>1</v>
      </c>
      <c r="F15" s="38">
        <v>4</v>
      </c>
      <c r="G15" s="38">
        <v>800</v>
      </c>
      <c r="H15" s="39">
        <f t="shared" ref="H15:H22" si="0">F15*E15*G15</f>
        <v>3200</v>
      </c>
      <c r="J15" s="33" t="s">
        <v>17</v>
      </c>
      <c r="K15" s="34" t="s">
        <v>18</v>
      </c>
      <c r="L15" s="35" t="s">
        <v>19</v>
      </c>
      <c r="M15" s="36" t="s">
        <v>20</v>
      </c>
      <c r="N15" s="37">
        <v>1</v>
      </c>
      <c r="O15" s="38">
        <v>4</v>
      </c>
      <c r="P15" s="38">
        <v>800</v>
      </c>
      <c r="Q15" s="39">
        <f t="shared" ref="Q15:Q22" si="1">O15*N15*P15</f>
        <v>3200</v>
      </c>
    </row>
    <row r="16" spans="1:17">
      <c r="A16" s="33" t="s">
        <v>21</v>
      </c>
      <c r="B16" s="40" t="s">
        <v>22</v>
      </c>
      <c r="C16" s="35" t="s">
        <v>23</v>
      </c>
      <c r="D16" s="36" t="s">
        <v>24</v>
      </c>
      <c r="E16" s="37">
        <v>1</v>
      </c>
      <c r="F16" s="38">
        <v>8</v>
      </c>
      <c r="G16" s="38">
        <v>750</v>
      </c>
      <c r="H16" s="39">
        <f t="shared" si="0"/>
        <v>6000</v>
      </c>
      <c r="J16" s="33" t="s">
        <v>21</v>
      </c>
      <c r="K16" s="40" t="s">
        <v>22</v>
      </c>
      <c r="L16" s="35" t="s">
        <v>23</v>
      </c>
      <c r="M16" s="36" t="s">
        <v>24</v>
      </c>
      <c r="N16" s="37">
        <v>1</v>
      </c>
      <c r="O16" s="38">
        <v>8</v>
      </c>
      <c r="P16" s="38">
        <v>750</v>
      </c>
      <c r="Q16" s="39">
        <f t="shared" si="1"/>
        <v>6000</v>
      </c>
    </row>
    <row r="17" spans="1:17">
      <c r="A17" s="57" t="s">
        <v>25</v>
      </c>
      <c r="B17" s="57"/>
      <c r="C17" s="57"/>
      <c r="D17" s="57"/>
      <c r="E17" s="57"/>
      <c r="F17" s="57"/>
      <c r="G17" s="57"/>
      <c r="H17" s="41">
        <f>H16+H15</f>
        <v>9200</v>
      </c>
      <c r="J17" s="57" t="s">
        <v>25</v>
      </c>
      <c r="K17" s="57"/>
      <c r="L17" s="57"/>
      <c r="M17" s="57"/>
      <c r="N17" s="57"/>
      <c r="O17" s="57"/>
      <c r="P17" s="57"/>
      <c r="Q17" s="41">
        <f>Q16+Q15</f>
        <v>9200</v>
      </c>
    </row>
    <row r="18" spans="1:17" ht="18">
      <c r="A18" s="32">
        <v>2</v>
      </c>
      <c r="B18" s="54" t="s">
        <v>26</v>
      </c>
      <c r="C18" s="55"/>
      <c r="D18" s="55"/>
      <c r="E18" s="55"/>
      <c r="F18" s="55"/>
      <c r="G18" s="55"/>
      <c r="H18" s="56"/>
      <c r="J18" s="32">
        <v>2</v>
      </c>
      <c r="K18" s="54" t="s">
        <v>26</v>
      </c>
      <c r="L18" s="55"/>
      <c r="M18" s="55"/>
      <c r="N18" s="55"/>
      <c r="O18" s="55"/>
      <c r="P18" s="55"/>
      <c r="Q18" s="56"/>
    </row>
    <row r="19" spans="1:17">
      <c r="A19" s="33" t="s">
        <v>27</v>
      </c>
      <c r="B19" s="34" t="s">
        <v>28</v>
      </c>
      <c r="C19" s="35" t="s">
        <v>29</v>
      </c>
      <c r="D19" s="36" t="s">
        <v>20</v>
      </c>
      <c r="E19" s="37">
        <v>1</v>
      </c>
      <c r="F19" s="38">
        <v>35</v>
      </c>
      <c r="G19" s="38">
        <v>700</v>
      </c>
      <c r="H19" s="39">
        <f t="shared" si="0"/>
        <v>24500</v>
      </c>
      <c r="J19" s="33" t="s">
        <v>27</v>
      </c>
      <c r="K19" s="34" t="s">
        <v>28</v>
      </c>
      <c r="L19" s="35" t="s">
        <v>29</v>
      </c>
      <c r="M19" s="36" t="s">
        <v>20</v>
      </c>
      <c r="N19" s="37">
        <v>1</v>
      </c>
      <c r="O19" s="38">
        <v>35</v>
      </c>
      <c r="P19" s="38">
        <v>700</v>
      </c>
      <c r="Q19" s="39">
        <f t="shared" ref="Q19:Q26" si="2">O19*N19*P19</f>
        <v>24500</v>
      </c>
    </row>
    <row r="20" spans="1:17">
      <c r="A20" s="33" t="s">
        <v>30</v>
      </c>
      <c r="B20" s="40" t="s">
        <v>31</v>
      </c>
      <c r="C20" s="35" t="s">
        <v>32</v>
      </c>
      <c r="D20" s="36" t="s">
        <v>20</v>
      </c>
      <c r="E20" s="37">
        <v>1</v>
      </c>
      <c r="F20" s="38">
        <v>35</v>
      </c>
      <c r="G20" s="38">
        <v>100</v>
      </c>
      <c r="H20" s="39">
        <f t="shared" si="0"/>
        <v>3500</v>
      </c>
      <c r="J20" s="33" t="s">
        <v>30</v>
      </c>
      <c r="K20" s="40" t="s">
        <v>31</v>
      </c>
      <c r="L20" s="35" t="s">
        <v>32</v>
      </c>
      <c r="M20" s="36" t="s">
        <v>20</v>
      </c>
      <c r="N20" s="37">
        <v>1</v>
      </c>
      <c r="O20" s="38">
        <v>35</v>
      </c>
      <c r="P20" s="38">
        <v>100</v>
      </c>
      <c r="Q20" s="39">
        <f t="shared" si="2"/>
        <v>3500</v>
      </c>
    </row>
    <row r="21" spans="1:17">
      <c r="A21" s="33" t="s">
        <v>33</v>
      </c>
      <c r="B21" s="34" t="s">
        <v>34</v>
      </c>
      <c r="C21" s="35" t="s">
        <v>35</v>
      </c>
      <c r="D21" s="36" t="s">
        <v>36</v>
      </c>
      <c r="E21" s="37">
        <v>1</v>
      </c>
      <c r="F21" s="38">
        <v>1</v>
      </c>
      <c r="G21" s="38">
        <v>2000</v>
      </c>
      <c r="H21" s="39">
        <f t="shared" si="0"/>
        <v>2000</v>
      </c>
      <c r="J21" s="33" t="s">
        <v>33</v>
      </c>
      <c r="K21" s="34" t="s">
        <v>34</v>
      </c>
      <c r="L21" s="35" t="s">
        <v>35</v>
      </c>
      <c r="M21" s="36" t="s">
        <v>36</v>
      </c>
      <c r="N21" s="37">
        <v>1</v>
      </c>
      <c r="O21" s="38">
        <v>1</v>
      </c>
      <c r="P21" s="38">
        <v>2000</v>
      </c>
      <c r="Q21" s="39">
        <f t="shared" si="2"/>
        <v>2000</v>
      </c>
    </row>
    <row r="22" spans="1:17">
      <c r="A22" s="33" t="s">
        <v>37</v>
      </c>
      <c r="B22" s="40" t="s">
        <v>38</v>
      </c>
      <c r="C22" s="35" t="s">
        <v>39</v>
      </c>
      <c r="D22" s="36" t="s">
        <v>36</v>
      </c>
      <c r="E22" s="37">
        <v>1</v>
      </c>
      <c r="F22" s="38">
        <v>1</v>
      </c>
      <c r="G22" s="38">
        <v>600</v>
      </c>
      <c r="H22" s="39">
        <f t="shared" si="0"/>
        <v>600</v>
      </c>
      <c r="J22" s="33" t="s">
        <v>37</v>
      </c>
      <c r="K22" s="40" t="s">
        <v>38</v>
      </c>
      <c r="L22" s="35" t="s">
        <v>39</v>
      </c>
      <c r="M22" s="36" t="s">
        <v>36</v>
      </c>
      <c r="N22" s="37">
        <v>1</v>
      </c>
      <c r="O22" s="38">
        <v>1</v>
      </c>
      <c r="P22" s="38">
        <v>600</v>
      </c>
      <c r="Q22" s="39">
        <f t="shared" si="2"/>
        <v>600</v>
      </c>
    </row>
    <row r="23" spans="1:17">
      <c r="A23" s="57" t="s">
        <v>25</v>
      </c>
      <c r="B23" s="57"/>
      <c r="C23" s="57"/>
      <c r="D23" s="57"/>
      <c r="E23" s="57"/>
      <c r="F23" s="57"/>
      <c r="G23" s="57"/>
      <c r="H23" s="41">
        <f>SUM(H19:H22)</f>
        <v>30600</v>
      </c>
      <c r="J23" s="57" t="s">
        <v>25</v>
      </c>
      <c r="K23" s="57"/>
      <c r="L23" s="57"/>
      <c r="M23" s="57"/>
      <c r="N23" s="57"/>
      <c r="O23" s="57"/>
      <c r="P23" s="57"/>
      <c r="Q23" s="41">
        <f>SUM(Q19:Q22)</f>
        <v>30600</v>
      </c>
    </row>
    <row r="24" spans="1:17" ht="18">
      <c r="A24" s="32">
        <v>3</v>
      </c>
      <c r="B24" s="54" t="s">
        <v>40</v>
      </c>
      <c r="C24" s="55"/>
      <c r="D24" s="55"/>
      <c r="E24" s="55"/>
      <c r="F24" s="55"/>
      <c r="G24" s="55"/>
      <c r="H24" s="56"/>
      <c r="J24" s="32">
        <v>3</v>
      </c>
      <c r="K24" s="54" t="s">
        <v>40</v>
      </c>
      <c r="L24" s="55"/>
      <c r="M24" s="55"/>
      <c r="N24" s="55"/>
      <c r="O24" s="55"/>
      <c r="P24" s="55"/>
      <c r="Q24" s="56"/>
    </row>
    <row r="25" spans="1:17">
      <c r="A25" s="33" t="s">
        <v>41</v>
      </c>
      <c r="B25" s="34" t="s">
        <v>28</v>
      </c>
      <c r="C25" s="35" t="s">
        <v>29</v>
      </c>
      <c r="D25" s="36" t="s">
        <v>20</v>
      </c>
      <c r="E25" s="37">
        <v>4</v>
      </c>
      <c r="F25" s="38">
        <v>30</v>
      </c>
      <c r="G25" s="38">
        <v>550</v>
      </c>
      <c r="H25" s="39">
        <f>F25*E25*G25</f>
        <v>66000</v>
      </c>
      <c r="J25" s="33" t="s">
        <v>41</v>
      </c>
      <c r="K25" s="34" t="s">
        <v>28</v>
      </c>
      <c r="L25" s="35" t="s">
        <v>29</v>
      </c>
      <c r="M25" s="36" t="s">
        <v>20</v>
      </c>
      <c r="N25" s="37">
        <v>4</v>
      </c>
      <c r="O25" s="38">
        <v>30</v>
      </c>
      <c r="P25" s="38">
        <v>550</v>
      </c>
      <c r="Q25" s="39">
        <f>O25*N25*P25</f>
        <v>66000</v>
      </c>
    </row>
    <row r="26" spans="1:17">
      <c r="A26" s="33" t="s">
        <v>42</v>
      </c>
      <c r="B26" s="40" t="s">
        <v>31</v>
      </c>
      <c r="C26" s="35" t="s">
        <v>32</v>
      </c>
      <c r="D26" s="36" t="s">
        <v>20</v>
      </c>
      <c r="E26" s="37">
        <v>4</v>
      </c>
      <c r="F26" s="38">
        <v>30</v>
      </c>
      <c r="G26" s="38">
        <v>120</v>
      </c>
      <c r="H26" s="39">
        <f>F26*E26*G26</f>
        <v>14400</v>
      </c>
      <c r="J26" s="33" t="s">
        <v>42</v>
      </c>
      <c r="K26" s="40" t="s">
        <v>31</v>
      </c>
      <c r="L26" s="35" t="s">
        <v>32</v>
      </c>
      <c r="M26" s="36" t="s">
        <v>20</v>
      </c>
      <c r="N26" s="37">
        <v>4</v>
      </c>
      <c r="O26" s="38">
        <v>30</v>
      </c>
      <c r="P26" s="38">
        <v>120</v>
      </c>
      <c r="Q26" s="39">
        <f>O26*N26*P26</f>
        <v>14400</v>
      </c>
    </row>
    <row r="27" spans="1:17">
      <c r="A27" s="33" t="s">
        <v>43</v>
      </c>
      <c r="B27" s="40" t="s">
        <v>38</v>
      </c>
      <c r="C27" s="35" t="s">
        <v>39</v>
      </c>
      <c r="D27" s="36" t="s">
        <v>36</v>
      </c>
      <c r="E27" s="37">
        <v>4</v>
      </c>
      <c r="F27" s="38">
        <v>1</v>
      </c>
      <c r="G27" s="38">
        <v>600</v>
      </c>
      <c r="H27" s="39">
        <f>F27*E27*G27</f>
        <v>2400</v>
      </c>
      <c r="J27" s="33" t="s">
        <v>43</v>
      </c>
      <c r="K27" s="40" t="s">
        <v>38</v>
      </c>
      <c r="L27" s="35" t="s">
        <v>39</v>
      </c>
      <c r="M27" s="36" t="s">
        <v>36</v>
      </c>
      <c r="N27" s="37">
        <v>4</v>
      </c>
      <c r="O27" s="38">
        <v>1</v>
      </c>
      <c r="P27" s="38">
        <v>600</v>
      </c>
      <c r="Q27" s="39">
        <f>O27*N27*P27</f>
        <v>2400</v>
      </c>
    </row>
    <row r="28" spans="1:17">
      <c r="A28" s="57" t="s">
        <v>25</v>
      </c>
      <c r="B28" s="57"/>
      <c r="C28" s="57"/>
      <c r="D28" s="57"/>
      <c r="E28" s="57"/>
      <c r="F28" s="57"/>
      <c r="G28" s="57"/>
      <c r="H28" s="41">
        <f>SUM(H25:H27)</f>
        <v>82800</v>
      </c>
      <c r="J28" s="57" t="s">
        <v>25</v>
      </c>
      <c r="K28" s="57"/>
      <c r="L28" s="57"/>
      <c r="M28" s="57"/>
      <c r="N28" s="57"/>
      <c r="O28" s="57"/>
      <c r="P28" s="57"/>
      <c r="Q28" s="41">
        <f>SUM(Q25:Q27)</f>
        <v>82800</v>
      </c>
    </row>
    <row r="29" spans="1:17" ht="18">
      <c r="A29" s="58" t="s">
        <v>25</v>
      </c>
      <c r="B29" s="58"/>
      <c r="C29" s="58"/>
      <c r="D29" s="58"/>
      <c r="E29" s="58"/>
      <c r="F29" s="58"/>
      <c r="G29" s="58"/>
      <c r="H29" s="42">
        <f>H17+H28+H23</f>
        <v>122600</v>
      </c>
      <c r="J29" s="58" t="s">
        <v>25</v>
      </c>
      <c r="K29" s="58"/>
      <c r="L29" s="58"/>
      <c r="M29" s="58"/>
      <c r="N29" s="58"/>
      <c r="O29" s="58"/>
      <c r="P29" s="58"/>
      <c r="Q29" s="42">
        <f>Q17+Q28+Q23</f>
        <v>122600</v>
      </c>
    </row>
    <row r="30" spans="1:17" ht="18">
      <c r="A30" s="32">
        <v>4</v>
      </c>
      <c r="B30" s="43" t="s">
        <v>44</v>
      </c>
      <c r="C30" s="44">
        <v>0.06</v>
      </c>
      <c r="D30" s="32"/>
      <c r="E30" s="45"/>
      <c r="F30" s="46"/>
      <c r="G30" s="46"/>
      <c r="H30" s="47"/>
      <c r="J30" s="32">
        <v>4</v>
      </c>
      <c r="K30" s="43" t="s">
        <v>44</v>
      </c>
      <c r="L30" s="44">
        <v>0.06</v>
      </c>
      <c r="M30" s="32"/>
      <c r="N30" s="45"/>
      <c r="O30" s="46"/>
      <c r="P30" s="46"/>
      <c r="Q30" s="47"/>
    </row>
    <row r="31" spans="1:17" ht="18">
      <c r="A31" s="59" t="s">
        <v>25</v>
      </c>
      <c r="B31" s="59"/>
      <c r="C31" s="59"/>
      <c r="D31" s="60"/>
      <c r="E31" s="59"/>
      <c r="F31" s="59"/>
      <c r="G31" s="59"/>
      <c r="H31" s="48">
        <f>H29*C30</f>
        <v>7356</v>
      </c>
      <c r="J31" s="59" t="s">
        <v>25</v>
      </c>
      <c r="K31" s="59"/>
      <c r="L31" s="59"/>
      <c r="M31" s="60"/>
      <c r="N31" s="59"/>
      <c r="O31" s="59"/>
      <c r="P31" s="59"/>
      <c r="Q31" s="48">
        <f>Q29*L30</f>
        <v>7356</v>
      </c>
    </row>
    <row r="32" spans="1:17">
      <c r="A32" s="61"/>
      <c r="B32" s="61"/>
      <c r="C32" s="61"/>
      <c r="D32" s="61"/>
      <c r="E32" s="61"/>
      <c r="F32" s="61"/>
      <c r="G32" s="61"/>
      <c r="H32" s="61"/>
      <c r="J32" s="61"/>
      <c r="K32" s="61"/>
      <c r="L32" s="61"/>
      <c r="M32" s="61"/>
      <c r="N32" s="61"/>
      <c r="O32" s="61"/>
      <c r="P32" s="61"/>
      <c r="Q32" s="61"/>
    </row>
    <row r="33" spans="1:17" ht="18">
      <c r="A33" s="52" t="s">
        <v>45</v>
      </c>
      <c r="B33" s="52"/>
      <c r="C33" s="52"/>
      <c r="D33" s="52"/>
      <c r="E33" s="52"/>
      <c r="F33" s="52"/>
      <c r="G33" s="52"/>
      <c r="H33" s="49">
        <f>H29+H31</f>
        <v>129956</v>
      </c>
      <c r="J33" s="52" t="s">
        <v>45</v>
      </c>
      <c r="K33" s="52"/>
      <c r="L33" s="52"/>
      <c r="M33" s="52"/>
      <c r="N33" s="52"/>
      <c r="O33" s="52"/>
      <c r="P33" s="52"/>
      <c r="Q33" s="49">
        <f>Q29+Q31</f>
        <v>129956</v>
      </c>
    </row>
    <row r="34" spans="1:17" ht="18">
      <c r="A34" s="53" t="s">
        <v>7</v>
      </c>
      <c r="B34" s="53"/>
      <c r="C34" s="53"/>
      <c r="D34" s="53"/>
      <c r="E34" s="53"/>
      <c r="F34" s="53"/>
      <c r="G34" s="53"/>
      <c r="H34" s="49">
        <v>115000</v>
      </c>
      <c r="J34" s="53" t="s">
        <v>7</v>
      </c>
      <c r="K34" s="53"/>
      <c r="L34" s="53"/>
      <c r="M34" s="53"/>
      <c r="N34" s="53"/>
      <c r="O34" s="53"/>
      <c r="P34" s="53"/>
      <c r="Q34" s="49">
        <v>115000</v>
      </c>
    </row>
  </sheetData>
  <mergeCells count="24">
    <mergeCell ref="J33:P33"/>
    <mergeCell ref="J34:P34"/>
    <mergeCell ref="K24:Q24"/>
    <mergeCell ref="J28:P28"/>
    <mergeCell ref="J29:P29"/>
    <mergeCell ref="J31:P31"/>
    <mergeCell ref="J32:Q32"/>
    <mergeCell ref="J2:L2"/>
    <mergeCell ref="K14:Q14"/>
    <mergeCell ref="J17:P17"/>
    <mergeCell ref="K18:Q18"/>
    <mergeCell ref="J23:P23"/>
    <mergeCell ref="A2:C2"/>
    <mergeCell ref="B14:H14"/>
    <mergeCell ref="A17:G17"/>
    <mergeCell ref="B18:H18"/>
    <mergeCell ref="A23:G23"/>
    <mergeCell ref="A33:G33"/>
    <mergeCell ref="A34:G34"/>
    <mergeCell ref="B24:H24"/>
    <mergeCell ref="A28:G28"/>
    <mergeCell ref="A29:G29"/>
    <mergeCell ref="A31:G31"/>
    <mergeCell ref="A32:H32"/>
  </mergeCells>
  <phoneticPr fontId="20" type="noConversion"/>
  <pageMargins left="0.7" right="0.7" top="0.75" bottom="0.75" header="0.3" footer="0.3"/>
  <pageSetup paperSize="9"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结算单</vt:lpstr>
    </vt:vector>
  </TitlesOfParts>
  <Company>sanofi-aventis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Yang, Juta PH/CN/EXT</dc:creator>
  <cp:lastModifiedBy>刘煜圆</cp:lastModifiedBy>
  <cp:lastPrinted>2021-10-25T02:19:00Z</cp:lastPrinted>
  <dcterms:created xsi:type="dcterms:W3CDTF">2014-02-12T08:04:00Z</dcterms:created>
  <dcterms:modified xsi:type="dcterms:W3CDTF">2024-12-17T08:42:36Z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904020511</vt:i4>
  </property>
  <property fmtid="{D5CDD505-2E9C-101B-9397-08002B2CF9AE}" pid="3" name="_NewReviewCycle">
    <vt:lpwstr/>
  </property>
  <property fmtid="{D5CDD505-2E9C-101B-9397-08002B2CF9AE}" pid="4" name="_EmailSubject">
    <vt:lpwstr>2016搭建报价模板</vt:lpwstr>
  </property>
  <property fmtid="{D5CDD505-2E9C-101B-9397-08002B2CF9AE}" pid="5" name="_AuthorEmail">
    <vt:lpwstr>Lucy.Zhang@sanofi.com</vt:lpwstr>
  </property>
  <property fmtid="{D5CDD505-2E9C-101B-9397-08002B2CF9AE}" pid="6" name="_AuthorEmailDisplayName">
    <vt:lpwstr>Zhang, Lucy PH/CN</vt:lpwstr>
  </property>
  <property fmtid="{D5CDD505-2E9C-101B-9397-08002B2CF9AE}" pid="7" name="_PreviousAdHocReviewCycleID">
    <vt:i4>385362526</vt:i4>
  </property>
  <property fmtid="{D5CDD505-2E9C-101B-9397-08002B2CF9AE}" pid="8" name="_ReviewingToolsShownOnce">
    <vt:lpwstr/>
  </property>
  <property fmtid="{D5CDD505-2E9C-101B-9397-08002B2CF9AE}" pid="9" name="ICV">
    <vt:lpwstr>B044E1FDADAC4C31BBDA9EA62876B055_13</vt:lpwstr>
  </property>
  <property fmtid="{D5CDD505-2E9C-101B-9397-08002B2CF9AE}" pid="10" name="KSOProductBuildVer">
    <vt:lpwstr>2052-12.1.0.16250</vt:lpwstr>
  </property>
</Properties>
</file>