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havas-my.sharepoint.com/personal/xiaoyi_guo_globalservs_com/Documents/Desktop/PO 7000210963-结算/"/>
    </mc:Choice>
  </mc:AlternateContent>
  <xr:revisionPtr revIDLastSave="78" documentId="13_ncr:1_{F0564592-F1DA-4010-9E0D-5C8EBBC8694B}" xr6:coauthVersionLast="47" xr6:coauthVersionMax="47" xr10:uidLastSave="{78BBAECA-144A-495B-8712-D75B7A77BB47}"/>
  <bookViews>
    <workbookView xWindow="384" yWindow="384" windowWidth="17724" windowHeight="10452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3" l="1"/>
  <c r="I22" i="13"/>
  <c r="I18" i="13"/>
  <c r="I19" i="13"/>
  <c r="I17" i="13"/>
  <c r="I10" i="13"/>
  <c r="I11" i="13"/>
  <c r="I12" i="13"/>
  <c r="I15" i="13" s="1"/>
  <c r="I13" i="13"/>
  <c r="I14" i="13"/>
  <c r="I9" i="13"/>
  <c r="I23" i="13" l="1"/>
  <c r="C5" i="13"/>
  <c r="C4" i="13"/>
  <c r="C3" i="13"/>
  <c r="C2" i="13"/>
  <c r="I24" i="13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<sst xmlns="http://schemas.openxmlformats.org/spreadsheetml/2006/main" count="76" uniqueCount="45">
  <si>
    <t>Quotation Form_Medical</t>
  </si>
  <si>
    <t>Client:</t>
  </si>
  <si>
    <t>阿斯利康</t>
  </si>
  <si>
    <t xml:space="preserve">Project Name: </t>
  </si>
  <si>
    <t>2025 AZ倍择瑞医学材料制作</t>
  </si>
  <si>
    <t>Supplier Contact Information:</t>
  </si>
  <si>
    <t>keira.liu@ubs-cn.com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</si>
  <si>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</si>
  <si>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</si>
  <si>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</si>
  <si>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</si>
  <si>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</si>
  <si>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</si>
  <si>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</si>
  <si>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</si>
  <si>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</si>
  <si>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</si>
  <si>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</si>
  <si>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</si>
  <si>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</si>
  <si>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</si>
  <si>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</si>
  <si>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</si>
  <si>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</si>
  <si>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</si>
  <si>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</si>
  <si>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</si>
  <si>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</si>
  <si>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</si>
  <si>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</si>
  <si>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</si>
  <si>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英文原文下载</t>
  </si>
  <si>
    <t>篇</t>
  </si>
  <si>
    <t>中文原文下载</t>
  </si>
  <si>
    <t>主题词检索(new work)</t>
  </si>
  <si>
    <t>个</t>
  </si>
  <si>
    <t>销售培训幻灯(new work)</t>
  </si>
  <si>
    <t>医学Slides中译英(new work)</t>
  </si>
  <si>
    <t>包括翻译、校对、润色，按页计算</t>
  </si>
  <si>
    <t>结算单</t>
    <phoneticPr fontId="9" type="noConversion"/>
  </si>
  <si>
    <t>小计：</t>
    <phoneticPr fontId="9" type="noConversion"/>
  </si>
  <si>
    <t>Sub-total</t>
    <phoneticPr fontId="9" type="noConversion"/>
  </si>
  <si>
    <t>1.全国会幻灯制作（38P）</t>
    <phoneticPr fontId="9" type="noConversion"/>
  </si>
  <si>
    <t>2.销售培训幻灯制作-（139P）</t>
    <phoneticPr fontId="9" type="noConversion"/>
  </si>
  <si>
    <t>3.幻灯翻译（4P）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</si>
</sst>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</numFmts>
  <fonts count="16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</cellStyleXfs>
  <cellXfs count="64">
    <xf numFmtId="0" fontId="0" fillId="0" borderId="0" xfId="0">
      <alignment vertical="center"/>
    </xf>
    <xf numFmtId="0" fontId="1" fillId="0" borderId="0" xfId="9"/>
    <xf numFmtId="0" fontId="0" fillId="0" borderId="0" xfId="0" applyAlignment="1">
      <alignment vertical="center" wrapText="1"/>
    </xf>
    <xf numFmtId="0" fontId="3" fillId="0" borderId="0" xfId="5" applyFont="1">
      <alignment vertical="center"/>
    </xf>
    <xf numFmtId="176" fontId="4" fillId="0" borderId="0" xfId="5" applyNumberFormat="1" applyFont="1" applyAlignment="1">
      <alignment horizontal="left"/>
    </xf>
    <xf numFmtId="0" fontId="4" fillId="0" borderId="0" xfId="10" applyFont="1" applyAlignment="1">
      <alignment vertical="center" wrapText="1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0" fontId="3" fillId="0" borderId="0" xfId="10" applyFont="1" applyAlignment="1">
      <alignment vertical="center"/>
    </xf>
    <xf numFmtId="0" fontId="5" fillId="0" borderId="0" xfId="2" applyAlignment="1">
      <alignment horizontal="left"/>
    </xf>
    <xf numFmtId="14" fontId="4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right" vertical="center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 wrapText="1"/>
    </xf>
    <xf numFmtId="39" fontId="7" fillId="0" borderId="5" xfId="1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12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9" fontId="7" fillId="0" borderId="6" xfId="12" applyNumberFormat="1" applyFont="1" applyFill="1" applyBorder="1" applyAlignment="1">
      <alignment horizontal="left" vertical="center" wrapText="1"/>
    </xf>
    <xf numFmtId="176" fontId="8" fillId="0" borderId="0" xfId="5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" applyNumberFormat="1" applyFont="1" applyAlignment="1">
      <alignment wrapText="1"/>
    </xf>
    <xf numFmtId="0" fontId="8" fillId="0" borderId="0" xfId="5" applyFont="1" applyAlignment="1">
      <alignment horizontal="left" vertical="center" wrapText="1"/>
    </xf>
    <xf numFmtId="176" fontId="8" fillId="0" borderId="0" xfId="5" applyNumberFormat="1" applyFont="1" applyAlignment="1">
      <alignment horizontal="left" wrapText="1"/>
    </xf>
    <xf numFmtId="176" fontId="4" fillId="0" borderId="0" xfId="5" applyNumberFormat="1" applyFont="1" applyAlignment="1">
      <alignment horizontal="center"/>
    </xf>
    <xf numFmtId="0" fontId="6" fillId="0" borderId="2" xfId="10" applyFont="1" applyBorder="1" applyAlignment="1">
      <alignment horizontal="center" vertical="center"/>
    </xf>
    <xf numFmtId="39" fontId="7" fillId="0" borderId="6" xfId="1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9" fontId="7" fillId="0" borderId="6" xfId="12" applyNumberFormat="1" applyFont="1" applyFill="1" applyBorder="1" applyAlignment="1">
      <alignment horizontal="center" vertical="center" wrapText="1"/>
    </xf>
    <xf numFmtId="37" fontId="7" fillId="0" borderId="6" xfId="12" applyNumberFormat="1" applyFont="1" applyFill="1" applyBorder="1" applyAlignment="1">
      <alignment horizontal="center" vertical="center" wrapText="1"/>
    </xf>
    <xf numFmtId="39" fontId="10" fillId="0" borderId="0" xfId="1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" applyFont="1" applyAlignment="1">
      <alignment horizontal="left" vertical="center"/>
    </xf>
    <xf numFmtId="0" fontId="6" fillId="0" borderId="15" xfId="10" applyFont="1" applyBorder="1" applyAlignment="1">
      <alignment horizontal="center" vertical="center"/>
    </xf>
    <xf numFmtId="37" fontId="11" fillId="0" borderId="17" xfId="1" applyNumberFormat="1" applyFont="1" applyFill="1" applyBorder="1" applyAlignment="1">
      <alignment horizontal="center" vertical="center" wrapText="1"/>
    </xf>
    <xf numFmtId="177" fontId="3" fillId="3" borderId="18" xfId="10" applyNumberFormat="1" applyFont="1" applyFill="1" applyBorder="1" applyAlignment="1">
      <alignment horizontal="right" vertical="center"/>
    </xf>
    <xf numFmtId="178" fontId="3" fillId="3" borderId="20" xfId="10" applyNumberFormat="1" applyFont="1" applyFill="1" applyBorder="1" applyAlignment="1">
      <alignment horizontal="right" vertical="center"/>
    </xf>
    <xf numFmtId="0" fontId="5" fillId="0" borderId="0" xfId="2" applyNumberFormat="1" applyFill="1" applyBorder="1" applyAlignment="1" applyProtection="1">
      <alignment horizontal="left"/>
    </xf>
    <xf numFmtId="0" fontId="4" fillId="0" borderId="5" xfId="0" applyFont="1" applyBorder="1" applyAlignment="1">
      <alignment horizontal="right" vertical="center" wrapText="1"/>
    </xf>
    <xf numFmtId="177" fontId="3" fillId="0" borderId="17" xfId="1" applyNumberFormat="1" applyFont="1" applyFill="1" applyBorder="1" applyAlignment="1">
      <alignment horizontal="right" vertical="center"/>
    </xf>
    <xf numFmtId="0" fontId="3" fillId="5" borderId="21" xfId="0" applyFont="1" applyFill="1" applyBorder="1" applyAlignment="1">
      <alignment horizontal="right" vertical="center" wrapText="1"/>
    </xf>
    <xf numFmtId="178" fontId="3" fillId="5" borderId="22" xfId="1" applyNumberFormat="1" applyFont="1" applyFill="1" applyBorder="1" applyAlignment="1">
      <alignment horizontal="right" vertical="center"/>
    </xf>
    <xf numFmtId="176" fontId="3" fillId="3" borderId="5" xfId="10" applyNumberFormat="1" applyFont="1" applyFill="1" applyBorder="1" applyAlignment="1">
      <alignment horizontal="right" vertical="center"/>
    </xf>
    <xf numFmtId="178" fontId="3" fillId="3" borderId="17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  <xf numFmtId="0" fontId="2" fillId="0" borderId="0" xfId="5" applyFont="1" applyAlignment="1">
      <alignment horizontal="center" vertical="center"/>
    </xf>
    <xf numFmtId="0" fontId="3" fillId="2" borderId="3" xfId="10" applyFont="1" applyFill="1" applyBorder="1" applyAlignment="1">
      <alignment horizontal="left" vertical="center"/>
    </xf>
    <xf numFmtId="0" fontId="3" fillId="2" borderId="16" xfId="1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2" borderId="3" xfId="10" applyFont="1" applyFill="1" applyBorder="1" applyAlignment="1">
      <alignment horizontal="left"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16" xfId="10" applyFont="1" applyFill="1" applyBorder="1" applyAlignment="1">
      <alignment horizontal="left" vertical="center" wrapText="1"/>
    </xf>
    <xf numFmtId="176" fontId="3" fillId="3" borderId="7" xfId="10" applyNumberFormat="1" applyFont="1" applyFill="1" applyBorder="1" applyAlignment="1">
      <alignment horizontal="right" vertical="center"/>
    </xf>
    <xf numFmtId="176" fontId="3" fillId="3" borderId="8" xfId="10" applyNumberFormat="1" applyFont="1" applyFill="1" applyBorder="1" applyAlignment="1">
      <alignment horizontal="right" vertical="center"/>
    </xf>
    <xf numFmtId="176" fontId="3" fillId="3" borderId="13" xfId="10" applyNumberFormat="1" applyFont="1" applyFill="1" applyBorder="1" applyAlignment="1">
      <alignment horizontal="right" vertical="center"/>
    </xf>
    <xf numFmtId="176" fontId="3" fillId="3" borderId="11" xfId="10" applyNumberFormat="1" applyFont="1" applyFill="1" applyBorder="1" applyAlignment="1">
      <alignment horizontal="right" vertical="center"/>
    </xf>
    <xf numFmtId="176" fontId="3" fillId="3" borderId="12" xfId="10" applyNumberFormat="1" applyFont="1" applyFill="1" applyBorder="1" applyAlignment="1">
      <alignment horizontal="right" vertical="center"/>
    </xf>
    <xf numFmtId="176" fontId="3" fillId="3" borderId="14" xfId="10" applyNumberFormat="1" applyFont="1" applyFill="1" applyBorder="1" applyAlignment="1">
      <alignment horizontal="right" vertical="center"/>
    </xf>
    <xf numFmtId="0" fontId="6" fillId="2" borderId="9" xfId="10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9" xfId="10" applyFont="1" applyFill="1" applyBorder="1" applyAlignment="1">
      <alignment horizontal="left" vertical="center" wrapText="1"/>
    </xf>
  </cellXfs>
  <cellStyles count="16">
    <cellStyle name="Normal_商务会议及团队差旅报价表20070807" xfId="3" xr:uid="{00000000-0005-0000-0000-000031000000}"/>
    <cellStyle name="百分比 2" xfId="4" xr:uid="{00000000-0005-0000-0000-000032000000}"/>
    <cellStyle name="常规" xfId="0" builtinId="0"/>
    <cellStyle name="常规 2" xfId="5" xr:uid="{00000000-0005-0000-0000-000033000000}"/>
    <cellStyle name="常规 2 2" xfId="6" xr:uid="{00000000-0005-0000-0000-000034000000}"/>
    <cellStyle name="常规 2 2 2 2" xfId="7" xr:uid="{00000000-0005-0000-0000-000035000000}"/>
    <cellStyle name="常规 3 2" xfId="8" xr:uid="{00000000-0005-0000-0000-000036000000}"/>
    <cellStyle name="常规_flash" xfId="9" xr:uid="{00000000-0005-0000-0000-000037000000}"/>
    <cellStyle name="常规_长城会短信相关活动报价1016" xfId="10" xr:uid="{00000000-0005-0000-0000-000038000000}"/>
    <cellStyle name="超链接" xfId="2" builtinId="8"/>
    <cellStyle name="千位分隔" xfId="1" builtinId="3"/>
    <cellStyle name="千位分隔 2" xfId="11" xr:uid="{00000000-0005-0000-0000-000039000000}"/>
    <cellStyle name="千位分隔 2 3" xfId="12" xr:uid="{00000000-0005-0000-0000-00003A000000}"/>
    <cellStyle name="千位分隔 2 3 2" xfId="13" xr:uid="{00000000-0005-0000-0000-00003B000000}"/>
    <cellStyle name="千位分隔 3" xfId="14" xr:uid="{00000000-0005-0000-0000-00003C000000}"/>
    <cellStyle name="样式 1" xfId="15" xr:uid="{00000000-0005-0000-0000-00003D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9"/>
  <sheetViews>
    <sheetView tabSelected="1" zoomScale="86" zoomScaleNormal="86" workbookViewId="0">
      <selection activeCell="D15" sqref="D15"/>
    </sheetView>
  </sheetViews>
  <sheetFormatPr defaultColWidth="8.8984375" defaultRowHeight="15.6" x14ac:dyDescent="0.25"/>
  <cols>
    <col min="1" max="1" width="5.09765625" customWidth="1"/>
    <col min="2" max="2" width="33.59765625" customWidth="1"/>
    <col min="3" max="3" width="42.09765625" customWidth="1"/>
    <col min="4" max="4" width="42.3984375" customWidth="1"/>
  </cols>
  <sheetData>
    <row r="1" spans="2:3" ht="37.5" customHeight="1" x14ac:dyDescent="0.25">
      <c r="B1" s="47" t="s">
        <v>39</v>
      </c>
      <c r="C1" s="47"/>
    </row>
    <row r="2" spans="2:3" x14ac:dyDescent="0.35">
      <c r="B2" s="3" t="s">
        <v>1</v>
      </c>
      <c r="C2" s="6" t="s">
        <v>2</v>
      </c>
    </row>
    <row r="3" spans="2:3" x14ac:dyDescent="0.35">
      <c r="B3" s="3" t="s">
        <v>3</v>
      </c>
      <c r="C3" s="6" t="s">
        <v>4</v>
      </c>
    </row>
    <row r="4" spans="2:3" s="1" customFormat="1" ht="16.5" customHeight="1" x14ac:dyDescent="0.25">
      <c r="B4" s="8" t="s">
        <v>5</v>
      </c>
      <c r="C4" s="38" t="s">
        <v>6</v>
      </c>
    </row>
    <row r="5" spans="2:3" s="1" customFormat="1" ht="16.5" customHeight="1" x14ac:dyDescent="0.25">
      <c r="B5" s="8" t="s">
        <v>7</v>
      </c>
      <c r="C5" s="10">
        <v>45981</v>
      </c>
    </row>
    <row r="6" spans="2:3" s="1" customFormat="1" ht="16.5" customHeight="1" x14ac:dyDescent="0.25">
      <c r="B6" s="11"/>
      <c r="C6" s="11"/>
    </row>
    <row r="7" spans="2:3" s="1" customFormat="1" ht="30.75" customHeight="1" x14ac:dyDescent="0.25">
      <c r="B7" s="12" t="s">
        <v>8</v>
      </c>
      <c r="C7" s="34" t="s">
        <v>9</v>
      </c>
    </row>
    <row r="8" spans="2:3" s="1" customFormat="1" x14ac:dyDescent="0.25">
      <c r="B8" s="48" t="s">
        <v>10</v>
      </c>
      <c r="C8" s="49"/>
    </row>
    <row r="9" spans="2:3" x14ac:dyDescent="0.25">
      <c r="B9" s="39" t="s">
        <v>11</v>
      </c>
      <c r="C9" s="40">
        <f>Medical!I24</f>
        <v>92739</v>
      </c>
    </row>
    <row r="10" spans="2:3" ht="3.75" customHeight="1" x14ac:dyDescent="0.25">
      <c r="B10" s="50"/>
      <c r="C10" s="51"/>
    </row>
    <row r="11" spans="2:3" x14ac:dyDescent="0.25">
      <c r="B11" s="41" t="s">
        <v>11</v>
      </c>
      <c r="C11" s="42">
        <f>C9</f>
        <v>92739</v>
      </c>
    </row>
    <row r="12" spans="2:3" x14ac:dyDescent="0.25">
      <c r="B12" s="41" t="s">
        <v>12</v>
      </c>
      <c r="C12" s="42">
        <f>C11*0.06</f>
        <v>5564.34</v>
      </c>
    </row>
    <row r="13" spans="2:3" x14ac:dyDescent="0.25">
      <c r="B13" s="43" t="s">
        <v>13</v>
      </c>
      <c r="C13" s="44">
        <f>C11+C12</f>
        <v>98303.34</v>
      </c>
    </row>
    <row r="14" spans="2:3" ht="17.399999999999999" x14ac:dyDescent="0.25">
      <c r="B14" s="45" t="s">
        <v>14</v>
      </c>
      <c r="C14" s="46"/>
    </row>
    <row r="16" spans="2:3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</sheetData>
  <mergeCells count="3">
    <mergeCell ref="B1:C1"/>
    <mergeCell ref="B8:C8"/>
    <mergeCell ref="B10:C10"/>
  </mergeCells>
  <phoneticPr fontId="9" type="noConversion"/>
  <hyperlinks>
    <hyperlink ref="C4" r:id="rId1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1"/>
  <sheetViews>
    <sheetView topLeftCell="A7" zoomScale="77" zoomScaleNormal="77" workbookViewId="0">
      <selection activeCell="B24" sqref="B24:H24"/>
    </sheetView>
  </sheetViews>
  <sheetFormatPr defaultColWidth="8.8984375" defaultRowHeight="15.6" x14ac:dyDescent="0.25"/>
  <cols>
    <col min="1" max="1" width="5.09765625" customWidth="1"/>
    <col min="2" max="2" width="28.09765625" customWidth="1"/>
    <col min="3" max="3" width="66" style="2" customWidth="1"/>
    <col min="4" max="4" width="18" style="2" customWidth="1"/>
    <col min="5" max="5" width="15.59765625" style="2" customWidth="1"/>
    <col min="6" max="6" width="11" customWidth="1"/>
    <col min="7" max="7" width="8.3984375" customWidth="1"/>
    <col min="8" max="8" width="10.5" customWidth="1"/>
    <col min="9" max="9" width="16.3984375" customWidth="1"/>
  </cols>
  <sheetData>
    <row r="1" spans="2:9" ht="37.5" customHeight="1" x14ac:dyDescent="0.25">
      <c r="B1" s="47" t="s">
        <v>0</v>
      </c>
      <c r="C1" s="47"/>
      <c r="D1" s="47"/>
      <c r="E1" s="47"/>
      <c r="F1" s="47"/>
      <c r="G1" s="47"/>
      <c r="H1" s="47"/>
      <c r="I1" s="47"/>
    </row>
    <row r="2" spans="2:9" x14ac:dyDescent="0.35">
      <c r="B2" s="3" t="s">
        <v>1</v>
      </c>
      <c r="C2" s="4" t="str">
        <f>Summary!C2</f>
        <v>阿斯利康</v>
      </c>
      <c r="D2" s="5"/>
      <c r="E2" s="5"/>
      <c r="F2" s="24"/>
      <c r="G2" s="24"/>
      <c r="H2" s="24"/>
      <c r="I2" s="24"/>
    </row>
    <row r="3" spans="2:9" x14ac:dyDescent="0.35">
      <c r="B3" s="3" t="s">
        <v>3</v>
      </c>
      <c r="C3" s="6" t="str">
        <f>Summary!C3</f>
        <v>2025 AZ倍择瑞医学材料制作</v>
      </c>
      <c r="D3" s="7"/>
      <c r="E3" s="7"/>
      <c r="F3" s="24"/>
      <c r="G3" s="24"/>
      <c r="H3" s="24"/>
      <c r="I3" s="24"/>
    </row>
    <row r="4" spans="2:9" s="1" customFormat="1" ht="16.5" customHeight="1" x14ac:dyDescent="0.25">
      <c r="B4" s="8" t="s">
        <v>5</v>
      </c>
      <c r="C4" s="9" t="str">
        <f>Summary!C4</f>
        <v>keira.liu@ubs-cn.com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25">
      <c r="B5" s="8" t="s">
        <v>7</v>
      </c>
      <c r="C5" s="10">
        <f>Summary!C5</f>
        <v>45981</v>
      </c>
      <c r="D5" s="8"/>
      <c r="E5" s="8"/>
      <c r="F5" s="8"/>
      <c r="G5" s="8"/>
      <c r="H5" s="8"/>
      <c r="I5" s="8"/>
    </row>
    <row r="6" spans="2:9" s="1" customFormat="1" ht="16.5" customHeight="1" thickBot="1" x14ac:dyDescent="0.3">
      <c r="B6" s="11"/>
      <c r="C6" s="11"/>
      <c r="D6" s="11"/>
      <c r="E6" s="11"/>
      <c r="F6" s="11"/>
      <c r="G6" s="11"/>
      <c r="H6" s="11"/>
      <c r="I6" s="11"/>
    </row>
    <row r="7" spans="2:9" s="1" customFormat="1" ht="32.4" x14ac:dyDescent="0.25">
      <c r="B7" s="12" t="s">
        <v>8</v>
      </c>
      <c r="C7" s="13" t="s">
        <v>15</v>
      </c>
      <c r="D7" s="13" t="s">
        <v>16</v>
      </c>
      <c r="E7" s="13" t="s">
        <v>17</v>
      </c>
      <c r="F7" s="25" t="s">
        <v>18</v>
      </c>
      <c r="G7" s="25" t="s">
        <v>19</v>
      </c>
      <c r="H7" s="25" t="s">
        <v>20</v>
      </c>
      <c r="I7" s="34" t="s">
        <v>21</v>
      </c>
    </row>
    <row r="8" spans="2:9" s="1" customFormat="1" ht="16.5" customHeight="1" x14ac:dyDescent="0.25">
      <c r="B8" s="52" t="s">
        <v>42</v>
      </c>
      <c r="C8" s="53"/>
      <c r="D8" s="53"/>
      <c r="E8" s="53"/>
      <c r="F8" s="53"/>
      <c r="G8" s="53"/>
      <c r="H8" s="53"/>
      <c r="I8" s="54"/>
    </row>
    <row r="9" spans="2:9" s="1" customFormat="1" ht="26.4" x14ac:dyDescent="0.25">
      <c r="B9" s="14" t="s">
        <v>22</v>
      </c>
      <c r="C9" s="15" t="s">
        <v>23</v>
      </c>
      <c r="D9" s="16" t="s">
        <v>24</v>
      </c>
      <c r="E9" s="16"/>
      <c r="F9" s="26">
        <v>657</v>
      </c>
      <c r="G9" s="27" t="s">
        <v>25</v>
      </c>
      <c r="H9" s="27">
        <v>38</v>
      </c>
      <c r="I9" s="35">
        <f>F9*H9</f>
        <v>24966</v>
      </c>
    </row>
    <row r="10" spans="2:9" s="1" customFormat="1" x14ac:dyDescent="0.25">
      <c r="B10" s="14" t="s">
        <v>26</v>
      </c>
      <c r="C10" s="17" t="s">
        <v>27</v>
      </c>
      <c r="D10" s="16" t="s">
        <v>24</v>
      </c>
      <c r="E10" s="16"/>
      <c r="F10" s="26">
        <v>450</v>
      </c>
      <c r="G10" s="27" t="s">
        <v>28</v>
      </c>
      <c r="H10" s="27">
        <v>1</v>
      </c>
      <c r="I10" s="35">
        <f t="shared" ref="I10:I14" si="0">F10*H10</f>
        <v>450</v>
      </c>
    </row>
    <row r="11" spans="2:9" s="1" customFormat="1" x14ac:dyDescent="0.25">
      <c r="B11" s="14" t="s">
        <v>29</v>
      </c>
      <c r="C11" s="17" t="s">
        <v>30</v>
      </c>
      <c r="D11" s="16" t="s">
        <v>24</v>
      </c>
      <c r="E11" s="16"/>
      <c r="F11" s="26">
        <v>50</v>
      </c>
      <c r="G11" s="27" t="s">
        <v>25</v>
      </c>
      <c r="H11" s="27">
        <v>38</v>
      </c>
      <c r="I11" s="35">
        <f t="shared" si="0"/>
        <v>1900</v>
      </c>
    </row>
    <row r="12" spans="2:9" s="1" customFormat="1" x14ac:dyDescent="0.25">
      <c r="B12" s="18" t="s">
        <v>31</v>
      </c>
      <c r="C12" s="18" t="s">
        <v>31</v>
      </c>
      <c r="D12" s="16" t="s">
        <v>24</v>
      </c>
      <c r="E12" s="16"/>
      <c r="F12" s="28">
        <v>10</v>
      </c>
      <c r="G12" s="28" t="s">
        <v>32</v>
      </c>
      <c r="H12" s="29">
        <v>64</v>
      </c>
      <c r="I12" s="35">
        <f t="shared" si="0"/>
        <v>640</v>
      </c>
    </row>
    <row r="13" spans="2:9" s="1" customFormat="1" x14ac:dyDescent="0.25">
      <c r="B13" s="18" t="s">
        <v>33</v>
      </c>
      <c r="C13" s="18" t="s">
        <v>33</v>
      </c>
      <c r="D13" s="16" t="s">
        <v>24</v>
      </c>
      <c r="E13" s="16"/>
      <c r="F13" s="28">
        <v>7</v>
      </c>
      <c r="G13" s="28" t="s">
        <v>32</v>
      </c>
      <c r="H13" s="29">
        <v>0</v>
      </c>
      <c r="I13" s="35">
        <f t="shared" si="0"/>
        <v>0</v>
      </c>
    </row>
    <row r="14" spans="2:9" s="1" customFormat="1" x14ac:dyDescent="0.25">
      <c r="B14" s="18" t="s">
        <v>34</v>
      </c>
      <c r="C14" s="18" t="s">
        <v>34</v>
      </c>
      <c r="D14" s="16" t="s">
        <v>24</v>
      </c>
      <c r="E14" s="16"/>
      <c r="F14" s="28">
        <v>20</v>
      </c>
      <c r="G14" s="28" t="s">
        <v>35</v>
      </c>
      <c r="H14" s="29">
        <v>0</v>
      </c>
      <c r="I14" s="35">
        <f t="shared" si="0"/>
        <v>0</v>
      </c>
    </row>
    <row r="15" spans="2:9" s="1" customFormat="1" ht="16.2" thickBot="1" x14ac:dyDescent="0.3">
      <c r="B15" s="55" t="s">
        <v>40</v>
      </c>
      <c r="C15" s="56"/>
      <c r="D15" s="56"/>
      <c r="E15" s="56"/>
      <c r="F15" s="56"/>
      <c r="G15" s="56"/>
      <c r="H15" s="57"/>
      <c r="I15" s="36">
        <f>SUM(I9:I14)</f>
        <v>27956</v>
      </c>
    </row>
    <row r="16" spans="2:9" ht="16.5" customHeight="1" x14ac:dyDescent="0.25">
      <c r="B16" s="61" t="s">
        <v>43</v>
      </c>
      <c r="C16" s="62"/>
      <c r="D16" s="62"/>
      <c r="E16" s="62"/>
      <c r="F16" s="62"/>
      <c r="G16" s="62"/>
      <c r="H16" s="62"/>
      <c r="I16" s="63"/>
    </row>
    <row r="17" spans="2:9" ht="26.4" x14ac:dyDescent="0.25">
      <c r="B17" s="14" t="s">
        <v>36</v>
      </c>
      <c r="C17" s="15" t="s">
        <v>23</v>
      </c>
      <c r="D17" s="16" t="s">
        <v>24</v>
      </c>
      <c r="E17" s="16"/>
      <c r="F17" s="26">
        <v>407</v>
      </c>
      <c r="G17" s="27" t="s">
        <v>25</v>
      </c>
      <c r="H17" s="27">
        <v>139</v>
      </c>
      <c r="I17" s="35">
        <f>F17*H17</f>
        <v>56573</v>
      </c>
    </row>
    <row r="18" spans="2:9" x14ac:dyDescent="0.25">
      <c r="B18" s="14" t="s">
        <v>26</v>
      </c>
      <c r="C18" s="17" t="s">
        <v>27</v>
      </c>
      <c r="D18" s="16" t="s">
        <v>24</v>
      </c>
      <c r="E18" s="16"/>
      <c r="F18" s="26">
        <v>450</v>
      </c>
      <c r="G18" s="27" t="s">
        <v>28</v>
      </c>
      <c r="H18" s="27">
        <v>2</v>
      </c>
      <c r="I18" s="35">
        <f t="shared" ref="I18:I19" si="1">F18*H18</f>
        <v>900</v>
      </c>
    </row>
    <row r="19" spans="2:9" x14ac:dyDescent="0.25">
      <c r="B19" s="14" t="s">
        <v>29</v>
      </c>
      <c r="C19" s="17" t="s">
        <v>30</v>
      </c>
      <c r="D19" s="16" t="s">
        <v>24</v>
      </c>
      <c r="E19" s="16"/>
      <c r="F19" s="26">
        <v>50</v>
      </c>
      <c r="G19" s="27" t="s">
        <v>25</v>
      </c>
      <c r="H19" s="27">
        <v>139</v>
      </c>
      <c r="I19" s="35">
        <f t="shared" si="1"/>
        <v>6950</v>
      </c>
    </row>
    <row r="20" spans="2:9" ht="16.2" thickBot="1" x14ac:dyDescent="0.3">
      <c r="B20" s="55" t="s">
        <v>40</v>
      </c>
      <c r="C20" s="56"/>
      <c r="D20" s="56"/>
      <c r="E20" s="56"/>
      <c r="F20" s="56"/>
      <c r="G20" s="56"/>
      <c r="H20" s="57"/>
      <c r="I20" s="36">
        <f>SUM(I17:I19)</f>
        <v>64423</v>
      </c>
    </row>
    <row r="21" spans="2:9" s="1" customFormat="1" ht="17.25" customHeight="1" x14ac:dyDescent="0.25">
      <c r="B21" s="52" t="s">
        <v>44</v>
      </c>
      <c r="C21" s="53"/>
      <c r="D21" s="53"/>
      <c r="E21" s="53"/>
      <c r="F21" s="53"/>
      <c r="G21" s="53"/>
      <c r="H21" s="53"/>
      <c r="I21" s="54"/>
    </row>
    <row r="22" spans="2:9" x14ac:dyDescent="0.25">
      <c r="B22" s="14" t="s">
        <v>37</v>
      </c>
      <c r="C22" s="15" t="s">
        <v>38</v>
      </c>
      <c r="D22" s="16" t="s">
        <v>24</v>
      </c>
      <c r="E22" s="16"/>
      <c r="F22" s="26">
        <v>90</v>
      </c>
      <c r="G22" s="27" t="s">
        <v>25</v>
      </c>
      <c r="H22" s="27">
        <v>4</v>
      </c>
      <c r="I22" s="35">
        <f>F22*H22</f>
        <v>360</v>
      </c>
    </row>
    <row r="23" spans="2:9" ht="16.2" thickBot="1" x14ac:dyDescent="0.3">
      <c r="B23" s="55" t="s">
        <v>40</v>
      </c>
      <c r="C23" s="56"/>
      <c r="D23" s="56"/>
      <c r="E23" s="56"/>
      <c r="F23" s="56"/>
      <c r="G23" s="56"/>
      <c r="H23" s="57"/>
      <c r="I23" s="36">
        <f>SUM(I22:I22)</f>
        <v>360</v>
      </c>
    </row>
    <row r="24" spans="2:9" ht="16.2" thickBot="1" x14ac:dyDescent="0.3">
      <c r="B24" s="58" t="s">
        <v>41</v>
      </c>
      <c r="C24" s="59"/>
      <c r="D24" s="59"/>
      <c r="E24" s="59"/>
      <c r="F24" s="59"/>
      <c r="G24" s="59"/>
      <c r="H24" s="60"/>
      <c r="I24" s="37">
        <f>I20+I23+I15</f>
        <v>92739</v>
      </c>
    </row>
    <row r="26" spans="2:9" x14ac:dyDescent="0.4">
      <c r="B26" s="19"/>
      <c r="C26" s="20"/>
      <c r="D26" s="21"/>
      <c r="E26" s="30"/>
      <c r="F26" s="31"/>
      <c r="G26" s="31"/>
      <c r="H26" s="31"/>
      <c r="I26" s="31"/>
    </row>
    <row r="27" spans="2:9" x14ac:dyDescent="0.4">
      <c r="B27" s="19"/>
      <c r="C27" s="20"/>
      <c r="D27" s="21"/>
      <c r="E27" s="30"/>
      <c r="F27" s="31"/>
      <c r="G27" s="31"/>
      <c r="H27" s="31"/>
      <c r="I27" s="31"/>
    </row>
    <row r="28" spans="2:9" x14ac:dyDescent="0.25">
      <c r="B28" s="19"/>
      <c r="C28" s="20"/>
      <c r="D28" s="22"/>
      <c r="E28" s="30"/>
      <c r="F28" s="31"/>
      <c r="G28" s="31"/>
      <c r="H28" s="32"/>
      <c r="I28" s="31"/>
    </row>
    <row r="29" spans="2:9" x14ac:dyDescent="0.25">
      <c r="B29" s="19"/>
      <c r="C29" s="22"/>
      <c r="D29" s="22"/>
      <c r="E29" s="30"/>
      <c r="F29" s="31"/>
      <c r="G29" s="31"/>
      <c r="H29" s="31"/>
      <c r="I29" s="31"/>
    </row>
    <row r="30" spans="2:9" x14ac:dyDescent="0.25">
      <c r="B30" s="19"/>
      <c r="C30" s="22"/>
      <c r="D30" s="22"/>
      <c r="E30" s="22"/>
      <c r="F30" s="33"/>
    </row>
    <row r="31" spans="2:9" x14ac:dyDescent="0.25">
      <c r="B31" s="19"/>
      <c r="C31" s="23"/>
      <c r="D31" s="23"/>
      <c r="E31" s="23"/>
      <c r="F31" s="33"/>
    </row>
  </sheetData>
  <mergeCells count="8">
    <mergeCell ref="B21:I21"/>
    <mergeCell ref="B23:H23"/>
    <mergeCell ref="B24:H24"/>
    <mergeCell ref="B1:I1"/>
    <mergeCell ref="B8:I8"/>
    <mergeCell ref="B15:H15"/>
    <mergeCell ref="B16:I16"/>
    <mergeCell ref="B20:H20"/>
  </mergeCells>
  <phoneticPr fontId="9" type="noConversion"/>
  <hyperlinks>
    <hyperlink ref="C4" r:id="rId1" display="=Summary!C4" xr:uid="{00000000-0004-0000-0100-000000000000}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Xiaoyi Guo</cp:lastModifiedBy>
  <cp:lastPrinted>2021-05-04T02:39:00Z</cp:lastPrinted>
  <dcterms:created xsi:type="dcterms:W3CDTF">2016-07-03T09:42:00Z</dcterms:created>
  <dcterms:modified xsi:type="dcterms:W3CDTF">2025-11-19T07:27:19Z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8A739F745F8D8D3D08376B68EF0E738C_43</vt:lpwstr>
  </property>
</Properties>
</file>