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queen.liu\Desktop\过桥项目\Havas 过桥项目\1. 【Havas过桥项目】2024AZ内部培训学习幻灯\7. 结算单\"/>
    </mc:Choice>
  </mc:AlternateContent>
  <bookViews>
    <workbookView xWindow="0" yWindow="0" windowWidth="14475" windowHeight="6960"/>
  </bookViews>
  <sheets>
    <sheet name="Summary" sheetId="9" r:id="rId1"/>
    <sheet name="Medical" sheetId="1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3" l="1"/>
  <c r="I13" i="13"/>
  <c r="I12" i="13"/>
  <c r="I11" i="13"/>
  <c r="I10" i="13"/>
  <c r="I9" i="13"/>
  <c r="C5" i="13"/>
  <c r="C2" i="13"/>
  <c r="C13" i="9"/>
  <c r="C12" i="9"/>
  <c r="C11" i="9"/>
  <c r="C9" i="9"/>
</calcChain>
</file>

<file path=xl/sharedStrings.xml><?xml version="1.0" encoding="utf-8"?>
<sst xmlns="http://schemas.openxmlformats.org/spreadsheetml/2006/main" count="46" uniqueCount="34">
  <si>
    <t>结算单</t>
  </si>
  <si>
    <t>Client:</t>
  </si>
  <si>
    <t>阿斯利康</t>
  </si>
  <si>
    <t xml:space="preserve">Project Name: </t>
  </si>
  <si>
    <t>2024AZ内部培训学习幻灯</t>
  </si>
  <si>
    <t>Supplier Contact Information:</t>
  </si>
  <si>
    <t>queen.liu@ubs-cn.com</t>
  </si>
  <si>
    <t>Effective Date:</t>
  </si>
  <si>
    <t>Item</t>
  </si>
  <si>
    <t>Cost</t>
  </si>
  <si>
    <t>I. Medical</t>
  </si>
  <si>
    <t>Sub-total</t>
  </si>
  <si>
    <t>TAX 6%</t>
  </si>
  <si>
    <t>Total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</si>
  <si>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</si>
  <si>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</si>
  <si>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</si>
  <si>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</si>
  <si>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</si>
  <si>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</si>
  <si>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Amount</t>
  </si>
  <si>
    <t>1.幻灯制作-5套（预估40p/套）(1.全面照护肺健康时代宏图 2.呼吸康复前沿关注点 3.重度哮喘生物制剂前沿进展 4.肺癌诊疗前沿进展 5.EOS在重度哮喘中的关键作用）</t>
  </si>
  <si>
    <t>销售培训幻灯(new work)</t>
  </si>
  <si>
    <t>封面以及封底不计数，包括医学编辑及适量文献检索（每套幻灯至少3-5篇文献，额外或特需的文献检索或下载可参考“其他附加内容”分别报价）</t>
  </si>
  <si>
    <t>2024 rate card</t>
  </si>
  <si>
    <t>页</t>
  </si>
  <si>
    <t>PPT模板(new work)</t>
  </si>
  <si>
    <t>根据已有KV进行排版及PPT母版格式设定</t>
  </si>
  <si>
    <t>套</t>
  </si>
  <si>
    <t>PPT美化(普通美化)(new work)</t>
  </si>
  <si>
    <t>使用PPT重绘图表、字体设定、动作设定等</t>
  </si>
  <si>
    <t>1套小计：</t>
  </si>
  <si>
    <t>5套共计：</t>
  </si>
  <si>
    <t>Quotation Form_Medical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</si>
</sst>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8" formatCode="0_);[Red]\(0\)"/>
    <numFmt numFmtId="179" formatCode="\¥#,##0.00;[Red]\¥#,##0.00"/>
    <numFmt numFmtId="180" formatCode="\¥#,##0.00_);[Red]\(\¥#,##0.00\)"/>
  </numFmts>
  <fonts count="17" x14ac:knownFonts="1">
    <font>
      <sz val="12"/>
      <name val="宋体"/>
      <charset val="134"/>
    </font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4F4F4F"/>
      <name val="微软雅黑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10"/>
      <name val="Arial"/>
      <family val="2"/>
    </font>
    <font>
      <sz val="9"/>
      <name val="宋体"/>
      <charset val="134"/>
    </font>
    <font>
      <sz val="9"/>
      <name val="Arial"/>
      <family val="2"/>
    </font>
    <font>
      <sz val="9"/>
      <color theme="1"/>
      <name val="微软雅黑"/>
      <charset val="134"/>
    </font>
    <font>
      <u/>
      <sz val="12"/>
      <color theme="10"/>
      <name val="宋体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微软雅黑"/>
      <charset val="134"/>
    </font>
    <font>
      <sz val="11"/>
      <color theme="1"/>
      <name val="宋体"/>
      <charset val="134"/>
      <scheme val="minor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6" fillId="0" borderId="0"/>
  </cellStyleXfs>
  <cellXfs count="61">
    <xf numFmtId="0" fontId="0" fillId="0" borderId="0" xfId="0">
      <alignment vertical="center"/>
    </xf>
    <xf numFmtId="0" fontId="1" fillId="0" borderId="0" xfId="9"/>
    <xf numFmtId="0" fontId="0" fillId="0" borderId="0" xfId="0" applyAlignment="1">
      <alignment vertical="center" wrapText="1"/>
    </xf>
    <xf numFmtId="0" fontId="3" fillId="0" borderId="0" xfId="5" applyFont="1">
      <alignment vertical="center"/>
    </xf>
    <xf numFmtId="178" fontId="4" fillId="0" borderId="0" xfId="5" applyNumberFormat="1" applyFont="1" applyAlignment="1">
      <alignment horizontal="left"/>
    </xf>
    <xf numFmtId="0" fontId="4" fillId="0" borderId="0" xfId="10" applyFont="1" applyAlignment="1">
      <alignment vertical="center" wrapText="1"/>
    </xf>
    <xf numFmtId="178" fontId="4" fillId="0" borderId="0" xfId="5" applyNumberFormat="1" applyFont="1" applyAlignment="1">
      <alignment horizontal="center"/>
    </xf>
    <xf numFmtId="0" fontId="4" fillId="0" borderId="0" xfId="10" applyFont="1" applyAlignment="1">
      <alignment horizontal="left"/>
    </xf>
    <xf numFmtId="0" fontId="4" fillId="0" borderId="0" xfId="10" applyFont="1" applyAlignment="1">
      <alignment wrapText="1"/>
    </xf>
    <xf numFmtId="0" fontId="3" fillId="0" borderId="0" xfId="10" applyFont="1" applyAlignment="1">
      <alignment vertical="center"/>
    </xf>
    <xf numFmtId="0" fontId="5" fillId="0" borderId="0" xfId="0" applyFont="1">
      <alignment vertical="center"/>
    </xf>
    <xf numFmtId="14" fontId="4" fillId="0" borderId="0" xfId="10" applyNumberFormat="1" applyFont="1" applyAlignment="1">
      <alignment horizontal="left" vertical="center"/>
    </xf>
    <xf numFmtId="0" fontId="3" fillId="0" borderId="0" xfId="10" applyFont="1" applyAlignment="1">
      <alignment horizontal="right" vertical="center"/>
    </xf>
    <xf numFmtId="0" fontId="6" fillId="0" borderId="1" xfId="10" applyFont="1" applyBorder="1" applyAlignment="1">
      <alignment horizontal="center" vertical="center"/>
    </xf>
    <xf numFmtId="0" fontId="6" fillId="0" borderId="2" xfId="10" applyFont="1" applyBorder="1" applyAlignment="1">
      <alignment horizontal="center" vertical="center" wrapText="1"/>
    </xf>
    <xf numFmtId="0" fontId="6" fillId="0" borderId="2" xfId="10" applyFont="1" applyBorder="1" applyAlignment="1">
      <alignment horizontal="center" vertical="center"/>
    </xf>
    <xf numFmtId="39" fontId="7" fillId="0" borderId="5" xfId="12" applyNumberFormat="1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39" fontId="7" fillId="0" borderId="6" xfId="12" applyNumberFormat="1" applyFont="1" applyBorder="1" applyAlignment="1">
      <alignment horizontal="center" vertical="center" wrapText="1"/>
    </xf>
    <xf numFmtId="39" fontId="7" fillId="0" borderId="6" xfId="12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178" fontId="3" fillId="3" borderId="7" xfId="10" applyNumberFormat="1" applyFont="1" applyFill="1" applyBorder="1" applyAlignment="1">
      <alignment horizontal="right" vertical="center"/>
    </xf>
    <xf numFmtId="178" fontId="3" fillId="3" borderId="8" xfId="10" applyNumberFormat="1" applyFont="1" applyFill="1" applyBorder="1" applyAlignment="1">
      <alignment horizontal="right" vertical="center"/>
    </xf>
    <xf numFmtId="178" fontId="3" fillId="3" borderId="9" xfId="10" applyNumberFormat="1" applyFont="1" applyFill="1" applyBorder="1" applyAlignment="1">
      <alignment horizontal="right" vertical="center"/>
    </xf>
    <xf numFmtId="178" fontId="8" fillId="0" borderId="0" xfId="5" applyNumberFormat="1" applyFont="1" applyAlignment="1">
      <alignment horizontal="left"/>
    </xf>
    <xf numFmtId="0" fontId="9" fillId="0" borderId="0" xfId="0" applyFont="1" applyAlignment="1">
      <alignment horizontal="left"/>
    </xf>
    <xf numFmtId="178" fontId="3" fillId="0" borderId="0" xfId="5" applyNumberFormat="1" applyFont="1" applyAlignment="1">
      <alignment wrapText="1"/>
    </xf>
    <xf numFmtId="39" fontId="10" fillId="0" borderId="0" xfId="11" applyNumberFormat="1" applyFont="1" applyBorder="1" applyAlignment="1">
      <alignment horizontal="right"/>
    </xf>
    <xf numFmtId="0" fontId="10" fillId="0" borderId="0" xfId="0" applyFont="1" applyAlignment="1">
      <alignment horizontal="center"/>
    </xf>
    <xf numFmtId="0" fontId="8" fillId="0" borderId="0" xfId="5" applyFont="1" applyAlignment="1">
      <alignment horizontal="left" vertical="center" wrapText="1"/>
    </xf>
    <xf numFmtId="0" fontId="10" fillId="0" borderId="0" xfId="0" applyFont="1" applyAlignment="1"/>
    <xf numFmtId="0" fontId="8" fillId="0" borderId="0" xfId="5" applyFont="1" applyAlignment="1">
      <alignment horizontal="left" vertical="center"/>
    </xf>
    <xf numFmtId="178" fontId="8" fillId="0" borderId="0" xfId="5" applyNumberFormat="1" applyFont="1" applyAlignment="1">
      <alignment horizontal="left" wrapText="1"/>
    </xf>
    <xf numFmtId="0" fontId="6" fillId="0" borderId="12" xfId="10" applyFont="1" applyBorder="1" applyAlignment="1">
      <alignment horizontal="center" vertical="center"/>
    </xf>
    <xf numFmtId="37" fontId="11" fillId="0" borderId="14" xfId="1" applyNumberFormat="1" applyFont="1" applyFill="1" applyBorder="1" applyAlignment="1">
      <alignment horizontal="center" vertical="center" wrapText="1"/>
    </xf>
    <xf numFmtId="179" fontId="3" fillId="3" borderId="15" xfId="10" applyNumberFormat="1" applyFont="1" applyFill="1" applyBorder="1" applyAlignment="1">
      <alignment horizontal="right" vertical="center"/>
    </xf>
    <xf numFmtId="180" fontId="3" fillId="3" borderId="16" xfId="10" applyNumberFormat="1" applyFont="1" applyFill="1" applyBorder="1" applyAlignment="1">
      <alignment horizontal="right" vertical="center"/>
    </xf>
    <xf numFmtId="0" fontId="12" fillId="0" borderId="0" xfId="2">
      <alignment vertical="center"/>
    </xf>
    <xf numFmtId="0" fontId="4" fillId="0" borderId="5" xfId="0" applyFont="1" applyBorder="1" applyAlignment="1">
      <alignment horizontal="right" vertical="center" wrapText="1"/>
    </xf>
    <xf numFmtId="179" fontId="3" fillId="0" borderId="14" xfId="1" applyNumberFormat="1" applyFont="1" applyFill="1" applyBorder="1" applyAlignment="1">
      <alignment horizontal="right" vertical="center"/>
    </xf>
    <xf numFmtId="0" fontId="3" fillId="5" borderId="17" xfId="0" applyFont="1" applyFill="1" applyBorder="1" applyAlignment="1">
      <alignment horizontal="right" vertical="center" wrapText="1"/>
    </xf>
    <xf numFmtId="180" fontId="3" fillId="5" borderId="18" xfId="1" applyNumberFormat="1" applyFont="1" applyFill="1" applyBorder="1" applyAlignment="1">
      <alignment horizontal="right" vertical="center"/>
    </xf>
    <xf numFmtId="178" fontId="3" fillId="3" borderId="5" xfId="10" applyNumberFormat="1" applyFont="1" applyFill="1" applyBorder="1" applyAlignment="1">
      <alignment horizontal="right" vertical="center"/>
    </xf>
    <xf numFmtId="180" fontId="3" fillId="3" borderId="14" xfId="1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180" fontId="14" fillId="0" borderId="0" xfId="0" applyNumberFormat="1" applyFont="1">
      <alignment vertical="center"/>
    </xf>
    <xf numFmtId="178" fontId="3" fillId="0" borderId="0" xfId="5" applyNumberFormat="1" applyFont="1" applyAlignment="1"/>
    <xf numFmtId="0" fontId="2" fillId="0" borderId="0" xfId="5" applyFont="1" applyAlignment="1">
      <alignment horizontal="center" vertical="center"/>
    </xf>
    <xf numFmtId="0" fontId="3" fillId="2" borderId="3" xfId="10" applyFont="1" applyFill="1" applyBorder="1" applyAlignment="1">
      <alignment horizontal="left" vertical="center"/>
    </xf>
    <xf numFmtId="0" fontId="3" fillId="2" borderId="13" xfId="1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6" fillId="2" borderId="3" xfId="10" applyFont="1" applyFill="1" applyBorder="1" applyAlignment="1">
      <alignment horizontal="left" vertical="center" wrapText="1"/>
    </xf>
    <xf numFmtId="0" fontId="6" fillId="2" borderId="4" xfId="10" applyFont="1" applyFill="1" applyBorder="1" applyAlignment="1">
      <alignment horizontal="left" vertical="center" wrapText="1"/>
    </xf>
    <xf numFmtId="0" fontId="6" fillId="2" borderId="13" xfId="10" applyFont="1" applyFill="1" applyBorder="1" applyAlignment="1">
      <alignment horizontal="left" vertical="center" wrapText="1"/>
    </xf>
    <xf numFmtId="178" fontId="3" fillId="3" borderId="7" xfId="10" applyNumberFormat="1" applyFont="1" applyFill="1" applyBorder="1" applyAlignment="1">
      <alignment horizontal="right" vertical="center"/>
    </xf>
    <xf numFmtId="178" fontId="3" fillId="3" borderId="8" xfId="10" applyNumberFormat="1" applyFont="1" applyFill="1" applyBorder="1" applyAlignment="1">
      <alignment horizontal="right" vertical="center"/>
    </xf>
    <xf numFmtId="178" fontId="3" fillId="3" borderId="9" xfId="10" applyNumberFormat="1" applyFont="1" applyFill="1" applyBorder="1" applyAlignment="1">
      <alignment horizontal="right" vertical="center"/>
    </xf>
    <xf numFmtId="178" fontId="3" fillId="3" borderId="10" xfId="10" applyNumberFormat="1" applyFont="1" applyFill="1" applyBorder="1" applyAlignment="1">
      <alignment horizontal="right" vertical="center"/>
    </xf>
    <xf numFmtId="178" fontId="3" fillId="3" borderId="11" xfId="10" applyNumberFormat="1" applyFont="1" applyFill="1" applyBorder="1" applyAlignment="1">
      <alignment horizontal="right" vertical="center"/>
    </xf>
  </cellXfs>
  <cellStyles count="16">
    <cellStyle name="Normal_商务会议及团队差旅报价表20070807" xfId="3"/>
    <cellStyle name="百分比 2" xfId="4"/>
    <cellStyle name="常规" xfId="0" builtinId="0"/>
    <cellStyle name="常规 2" xfId="5"/>
    <cellStyle name="常规 2 2" xfId="6"/>
    <cellStyle name="常规 2 2 2 2" xfId="7"/>
    <cellStyle name="常规 3 2" xfId="8"/>
    <cellStyle name="常规_flash" xfId="9"/>
    <cellStyle name="常规_长城会短信相关活动报价1016" xfId="10"/>
    <cellStyle name="超链接" xfId="2" builtinId="8"/>
    <cellStyle name="千位分隔" xfId="1" builtinId="3"/>
    <cellStyle name="千位分隔 2" xfId="11"/>
    <cellStyle name="千位分隔 2 3" xfId="12"/>
    <cellStyle name="千位分隔 2 3 2" xfId="13"/>
    <cellStyle name="千位分隔 3" xfId="14"/>
    <cellStyle name="样式 1" xfId="15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queen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22"/>
  <sheetViews>
    <sheetView tabSelected="1" zoomScale="90" zoomScaleNormal="90" workbookViewId="0">
      <selection activeCell="D7" sqref="D7"/>
    </sheetView>
  </sheetViews>
  <sheetFormatPr defaultColWidth="8.875" defaultRowHeight="14.25" x14ac:dyDescent="0.15"/>
  <cols>
    <col min="1" max="1" width="5.25" customWidth="1"/>
    <col min="2" max="2" width="33.75" customWidth="1"/>
    <col min="3" max="3" width="42.25" customWidth="1"/>
    <col min="4" max="4" width="42.375" customWidth="1"/>
  </cols>
  <sheetData>
    <row r="1" spans="2:3" ht="37.5" customHeight="1" x14ac:dyDescent="0.15">
      <c r="B1" s="48" t="s">
        <v>0</v>
      </c>
      <c r="C1" s="48"/>
    </row>
    <row r="2" spans="2:3" ht="16.5" x14ac:dyDescent="0.35">
      <c r="B2" s="3" t="s">
        <v>1</v>
      </c>
      <c r="C2" s="4" t="s">
        <v>2</v>
      </c>
    </row>
    <row r="3" spans="2:3" ht="16.5" x14ac:dyDescent="0.35">
      <c r="B3" s="3" t="s">
        <v>3</v>
      </c>
      <c r="C3" s="7" t="s">
        <v>4</v>
      </c>
    </row>
    <row r="4" spans="2:3" s="1" customFormat="1" ht="16.5" customHeight="1" x14ac:dyDescent="0.15">
      <c r="B4" s="9" t="s">
        <v>5</v>
      </c>
      <c r="C4" s="38" t="s">
        <v>6</v>
      </c>
    </row>
    <row r="5" spans="2:3" s="1" customFormat="1" ht="16.5" customHeight="1" x14ac:dyDescent="0.15">
      <c r="B5" s="9" t="s">
        <v>7</v>
      </c>
      <c r="C5" s="11">
        <v>45804</v>
      </c>
    </row>
    <row r="6" spans="2:3" s="1" customFormat="1" ht="16.5" customHeight="1" x14ac:dyDescent="0.15">
      <c r="B6" s="12"/>
      <c r="C6" s="12"/>
    </row>
    <row r="7" spans="2:3" s="1" customFormat="1" ht="30.75" customHeight="1" x14ac:dyDescent="0.15">
      <c r="B7" s="13" t="s">
        <v>8</v>
      </c>
      <c r="C7" s="34" t="s">
        <v>9</v>
      </c>
    </row>
    <row r="8" spans="2:3" s="1" customFormat="1" ht="16.5" x14ac:dyDescent="0.15">
      <c r="B8" s="49" t="s">
        <v>10</v>
      </c>
      <c r="C8" s="50"/>
    </row>
    <row r="9" spans="2:3" ht="16.5" x14ac:dyDescent="0.15">
      <c r="B9" s="39" t="s">
        <v>11</v>
      </c>
      <c r="C9" s="40">
        <f>Medical!I14</f>
        <v>93650</v>
      </c>
    </row>
    <row r="10" spans="2:3" ht="3.75" customHeight="1" x14ac:dyDescent="0.15">
      <c r="B10" s="51"/>
      <c r="C10" s="52"/>
    </row>
    <row r="11" spans="2:3" ht="16.5" x14ac:dyDescent="0.15">
      <c r="B11" s="41" t="s">
        <v>11</v>
      </c>
      <c r="C11" s="42">
        <f>C9</f>
        <v>93650</v>
      </c>
    </row>
    <row r="12" spans="2:3" ht="16.5" x14ac:dyDescent="0.15">
      <c r="B12" s="41" t="s">
        <v>12</v>
      </c>
      <c r="C12" s="42">
        <f>C11*0.06</f>
        <v>5619</v>
      </c>
    </row>
    <row r="13" spans="2:3" ht="16.5" x14ac:dyDescent="0.15">
      <c r="B13" s="43" t="s">
        <v>13</v>
      </c>
      <c r="C13" s="44">
        <f>C11+C12</f>
        <v>99269</v>
      </c>
    </row>
    <row r="14" spans="2:3" ht="18" x14ac:dyDescent="0.15">
      <c r="B14" s="45"/>
      <c r="C14" s="46"/>
    </row>
    <row r="17" spans="2:2" ht="16.5" x14ac:dyDescent="0.35">
      <c r="B17" s="47"/>
    </row>
    <row r="18" spans="2:2" x14ac:dyDescent="0.2">
      <c r="B18" s="25"/>
    </row>
    <row r="19" spans="2:2" x14ac:dyDescent="0.2">
      <c r="B19" s="25"/>
    </row>
    <row r="20" spans="2:2" x14ac:dyDescent="0.2">
      <c r="B20" s="25"/>
    </row>
    <row r="21" spans="2:2" x14ac:dyDescent="0.2">
      <c r="B21" s="25"/>
    </row>
    <row r="22" spans="2:2" x14ac:dyDescent="0.2">
      <c r="B22" s="25"/>
    </row>
  </sheetData>
  <mergeCells count="3">
    <mergeCell ref="B1:C1"/>
    <mergeCell ref="B8:C8"/>
    <mergeCell ref="B10:C10"/>
  </mergeCells>
  <phoneticPr fontId="9" type="noConversion"/>
  <hyperlinks>
    <hyperlink ref="C4" r:id="rId1"/>
  </hyperlinks>
  <pageMargins left="0.74803149606299202" right="0.74803149606299202" top="0.98425196850393704" bottom="0.98425196850393704" header="0.31496062992126" footer="0.31496062992126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1"/>
  <sheetViews>
    <sheetView zoomScale="86" zoomScaleNormal="86" workbookViewId="0">
      <selection activeCell="D29" sqref="D29"/>
    </sheetView>
  </sheetViews>
  <sheetFormatPr defaultColWidth="8.875" defaultRowHeight="14.25" x14ac:dyDescent="0.15"/>
  <cols>
    <col min="1" max="1" width="5.25" customWidth="1"/>
    <col min="2" max="2" width="28.25" customWidth="1"/>
    <col min="3" max="3" width="66" style="2" customWidth="1"/>
    <col min="4" max="4" width="18" style="2" customWidth="1"/>
    <col min="5" max="5" width="15.75" style="2" customWidth="1"/>
    <col min="6" max="6" width="11" customWidth="1"/>
    <col min="7" max="7" width="8.375" customWidth="1"/>
    <col min="8" max="8" width="10.5" customWidth="1"/>
    <col min="9" max="9" width="16.375" customWidth="1"/>
  </cols>
  <sheetData>
    <row r="1" spans="2:9" ht="37.5" customHeight="1" x14ac:dyDescent="0.15">
      <c r="B1" s="48" t="s">
        <v>33</v>
      </c>
      <c r="C1" s="48"/>
      <c r="D1" s="48"/>
      <c r="E1" s="48"/>
      <c r="F1" s="48"/>
      <c r="G1" s="48"/>
      <c r="H1" s="48"/>
      <c r="I1" s="48"/>
    </row>
    <row r="2" spans="2:9" ht="16.5" x14ac:dyDescent="0.35">
      <c r="B2" s="3" t="s">
        <v>1</v>
      </c>
      <c r="C2" s="4" t="str">
        <f>Summary!C2</f>
        <v>阿斯利康</v>
      </c>
      <c r="D2" s="5"/>
      <c r="E2" s="5"/>
      <c r="F2" s="6"/>
      <c r="G2" s="6"/>
      <c r="H2" s="6"/>
      <c r="I2" s="6"/>
    </row>
    <row r="3" spans="2:9" ht="16.5" x14ac:dyDescent="0.35">
      <c r="B3" s="3" t="s">
        <v>3</v>
      </c>
      <c r="C3" s="7" t="s">
        <v>4</v>
      </c>
      <c r="D3" s="8"/>
      <c r="E3" s="8"/>
      <c r="F3" s="6"/>
      <c r="G3" s="6"/>
      <c r="H3" s="6"/>
      <c r="I3" s="6"/>
    </row>
    <row r="4" spans="2:9" s="1" customFormat="1" ht="16.5" customHeight="1" x14ac:dyDescent="0.15">
      <c r="B4" s="9" t="s">
        <v>5</v>
      </c>
      <c r="C4" s="10" t="s">
        <v>6</v>
      </c>
      <c r="D4" s="9"/>
      <c r="E4" s="9"/>
      <c r="F4" s="9"/>
      <c r="G4" s="9"/>
      <c r="H4" s="9"/>
      <c r="I4" s="9"/>
    </row>
    <row r="5" spans="2:9" s="1" customFormat="1" ht="16.5" customHeight="1" x14ac:dyDescent="0.15">
      <c r="B5" s="9" t="s">
        <v>7</v>
      </c>
      <c r="C5" s="11">
        <f>Summary!C5</f>
        <v>45804</v>
      </c>
      <c r="D5" s="9"/>
      <c r="E5" s="9"/>
      <c r="F5" s="9"/>
      <c r="G5" s="9"/>
      <c r="H5" s="9"/>
      <c r="I5" s="9"/>
    </row>
    <row r="6" spans="2:9" s="1" customFormat="1" ht="16.5" customHeight="1" x14ac:dyDescent="0.15">
      <c r="B6" s="12"/>
      <c r="C6" s="12"/>
      <c r="D6" s="12"/>
      <c r="E6" s="12"/>
      <c r="F6" s="12"/>
      <c r="G6" s="12"/>
      <c r="H6" s="12"/>
      <c r="I6" s="12"/>
    </row>
    <row r="7" spans="2:9" s="1" customFormat="1" ht="30" x14ac:dyDescent="0.15">
      <c r="B7" s="13" t="s">
        <v>8</v>
      </c>
      <c r="C7" s="14" t="s">
        <v>14</v>
      </c>
      <c r="D7" s="14" t="s">
        <v>15</v>
      </c>
      <c r="E7" s="14" t="s">
        <v>16</v>
      </c>
      <c r="F7" s="15" t="s">
        <v>17</v>
      </c>
      <c r="G7" s="15" t="s">
        <v>18</v>
      </c>
      <c r="H7" s="15" t="s">
        <v>19</v>
      </c>
      <c r="I7" s="34" t="s">
        <v>20</v>
      </c>
    </row>
    <row r="8" spans="2:9" s="1" customFormat="1" ht="17.25" customHeight="1" x14ac:dyDescent="0.15">
      <c r="B8" s="53" t="s">
        <v>21</v>
      </c>
      <c r="C8" s="54"/>
      <c r="D8" s="54"/>
      <c r="E8" s="54"/>
      <c r="F8" s="54"/>
      <c r="G8" s="54"/>
      <c r="H8" s="54"/>
      <c r="I8" s="55"/>
    </row>
    <row r="9" spans="2:9" ht="28.5" x14ac:dyDescent="0.15">
      <c r="B9" s="16" t="s">
        <v>22</v>
      </c>
      <c r="C9" s="17" t="s">
        <v>23</v>
      </c>
      <c r="D9" s="18" t="s">
        <v>24</v>
      </c>
      <c r="E9" s="18"/>
      <c r="F9" s="19">
        <v>407</v>
      </c>
      <c r="G9" s="20" t="s">
        <v>25</v>
      </c>
      <c r="H9" s="20">
        <v>40</v>
      </c>
      <c r="I9" s="35">
        <f>F9*H9</f>
        <v>16280</v>
      </c>
    </row>
    <row r="10" spans="2:9" x14ac:dyDescent="0.15">
      <c r="B10" s="16" t="s">
        <v>26</v>
      </c>
      <c r="C10" s="21" t="s">
        <v>27</v>
      </c>
      <c r="D10" s="18" t="s">
        <v>24</v>
      </c>
      <c r="E10" s="18"/>
      <c r="F10" s="19">
        <v>450</v>
      </c>
      <c r="G10" s="20" t="s">
        <v>28</v>
      </c>
      <c r="H10" s="20">
        <v>1</v>
      </c>
      <c r="I10" s="35">
        <f>F10*H10</f>
        <v>450</v>
      </c>
    </row>
    <row r="11" spans="2:9" x14ac:dyDescent="0.15">
      <c r="B11" s="16" t="s">
        <v>29</v>
      </c>
      <c r="C11" s="21" t="s">
        <v>30</v>
      </c>
      <c r="D11" s="18" t="s">
        <v>24</v>
      </c>
      <c r="E11" s="18"/>
      <c r="F11" s="19">
        <v>50</v>
      </c>
      <c r="G11" s="20" t="s">
        <v>25</v>
      </c>
      <c r="H11" s="20">
        <v>40</v>
      </c>
      <c r="I11" s="35">
        <f>F11*H11</f>
        <v>2000</v>
      </c>
    </row>
    <row r="12" spans="2:9" ht="16.5" x14ac:dyDescent="0.15">
      <c r="B12" s="56" t="s">
        <v>31</v>
      </c>
      <c r="C12" s="57"/>
      <c r="D12" s="57"/>
      <c r="E12" s="57"/>
      <c r="F12" s="57"/>
      <c r="G12" s="57"/>
      <c r="H12" s="58"/>
      <c r="I12" s="36">
        <f>SUM(I9:I11)</f>
        <v>18730</v>
      </c>
    </row>
    <row r="13" spans="2:9" ht="16.5" x14ac:dyDescent="0.15">
      <c r="B13" s="22"/>
      <c r="C13" s="23"/>
      <c r="D13" s="23"/>
      <c r="E13" s="23"/>
      <c r="F13" s="23"/>
      <c r="G13" s="23"/>
      <c r="H13" s="24" t="s">
        <v>32</v>
      </c>
      <c r="I13" s="36">
        <f>I12*5</f>
        <v>93650</v>
      </c>
    </row>
    <row r="14" spans="2:9" ht="16.5" x14ac:dyDescent="0.15">
      <c r="B14" s="59" t="s">
        <v>11</v>
      </c>
      <c r="C14" s="60"/>
      <c r="D14" s="60"/>
      <c r="E14" s="60"/>
      <c r="F14" s="60"/>
      <c r="G14" s="60"/>
      <c r="H14" s="60"/>
      <c r="I14" s="37">
        <f>I13</f>
        <v>93650</v>
      </c>
    </row>
    <row r="16" spans="2:9" ht="16.5" x14ac:dyDescent="0.35">
      <c r="B16" s="25"/>
      <c r="C16" s="26"/>
      <c r="D16" s="27"/>
      <c r="E16" s="28"/>
      <c r="F16" s="29"/>
      <c r="G16" s="29"/>
      <c r="H16" s="29"/>
      <c r="I16" s="29"/>
    </row>
    <row r="17" spans="2:9" ht="16.5" x14ac:dyDescent="0.35">
      <c r="B17" s="25"/>
      <c r="C17" s="26"/>
      <c r="D17" s="27"/>
      <c r="E17" s="28"/>
      <c r="F17" s="29"/>
      <c r="G17" s="29"/>
      <c r="H17" s="29"/>
      <c r="I17" s="29"/>
    </row>
    <row r="18" spans="2:9" x14ac:dyDescent="0.2">
      <c r="B18" s="25"/>
      <c r="C18" s="26"/>
      <c r="D18" s="30"/>
      <c r="E18" s="28"/>
      <c r="F18" s="29"/>
      <c r="G18" s="29"/>
      <c r="H18" s="31"/>
      <c r="I18" s="29"/>
    </row>
    <row r="19" spans="2:9" x14ac:dyDescent="0.2">
      <c r="B19" s="25"/>
      <c r="C19" s="30"/>
      <c r="D19" s="30"/>
      <c r="E19" s="28"/>
      <c r="F19" s="29"/>
      <c r="G19" s="29"/>
      <c r="H19" s="29"/>
      <c r="I19" s="29"/>
    </row>
    <row r="20" spans="2:9" x14ac:dyDescent="0.2">
      <c r="B20" s="25"/>
      <c r="C20" s="30"/>
      <c r="D20" s="30"/>
      <c r="E20" s="30"/>
      <c r="F20" s="32"/>
    </row>
    <row r="21" spans="2:9" x14ac:dyDescent="0.2">
      <c r="B21" s="25"/>
      <c r="C21" s="33"/>
      <c r="D21" s="33"/>
      <c r="E21" s="33"/>
      <c r="F21" s="32"/>
    </row>
  </sheetData>
  <mergeCells count="4">
    <mergeCell ref="B1:I1"/>
    <mergeCell ref="B8:I8"/>
    <mergeCell ref="B12:H12"/>
    <mergeCell ref="B14:H14"/>
  </mergeCells>
  <phoneticPr fontId="9" type="noConversion"/>
  <printOptions horizontalCentered="1"/>
  <pageMargins left="0.23622047244094499" right="0.23622047244094499" top="0.74803149606299202" bottom="0.74803149606299202" header="0.31496062992126" footer="0.31496062992126"/>
  <pageSetup paperSize="9" scale="52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刘煜圆</cp:lastModifiedBy>
  <cp:lastPrinted>2024-08-08T04:55:00Z</cp:lastPrinted>
  <dcterms:created xsi:type="dcterms:W3CDTF">2016-07-03T01:42:00Z</dcterms:created>
  <dcterms:modified xsi:type="dcterms:W3CDTF">2025-05-27T05:53:19Z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293BC03A9BA67D11E4F2356561A64089_43</vt:lpwstr>
  </property>
</Properties>
</file>