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 activeTab="1"/>
  </bookViews>
  <sheets>
    <sheet name="Summary" sheetId="9" r:id="rId1"/>
    <sheet name="Medical" sheetId="1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<sst xmlns="http://schemas.openxmlformats.org/spreadsheetml/2006/main" count="60" uniqueCount="36">
  <si>
    <t>结算单</t>
  </si>
  <si>
    <t>Client:</t>
  </si>
  <si>
    <t>阿斯利康</t>
  </si>
  <si>
    <t xml:space="preserve">Project Name: </t>
  </si>
  <si>
    <t>2024AZ信必可幻灯制作（10套）</t>
  </si>
  <si>
    <t>Supplier Contact Information:</t>
  </si>
  <si>
    <t>queen.liu@ubs-cn.com</t>
  </si>
  <si>
    <t>Effective Date:</t>
  </si>
  <si>
    <t>Item</t>
  </si>
  <si>
    <t>Cost</t>
  </si>
  <si>
    <t>I.Medical</t>
  </si>
  <si>
    <t>Sub-total</t>
  </si>
  <si>
    <t>TAX 6%</t>
  </si>
  <si>
    <t>Total</t>
  </si>
  <si>
    <t>Discounted Price (if have)</t>
  </si>
  <si>
    <t>Description</t>
  </si>
  <si>
    <t>AZ Annual Rate
(if have, list year)</t>
  </si>
  <si>
    <t>(If annual rate, list rate)</t>
  </si>
  <si>
    <t>Unit Price</t>
  </si>
  <si>
    <t>Unit</t>
  </si>
  <si>
    <t>Quantity</t>
  </si>
  <si>
    <t>Set Number</t>
  </si>
  <si>
    <t>Amount</t>
  </si>
  <si>
    <t>1.幻灯制作-5套（预估45p/套）（1.哮喘研究前言 2.CVA研究进展 3.哮喘发病机制 4.ICS/LABA在哮喘管理中的应用 5.ERS学术速递）</t>
  </si>
  <si>
    <t>全国会幻灯(new work)</t>
  </si>
  <si>
    <t>封面以及封底不计数，包括医学编辑及适量文献检索
（每套幻灯至少3-5篇文献，额外或特需的文献检索或下载可参考“其他附加内容”分别报价）</t>
  </si>
  <si>
    <t>2024 rate card</t>
  </si>
  <si>
    <t>页</t>
  </si>
  <si>
    <t>PPT模板(new work)</t>
  </si>
  <si>
    <t>根据已有KV进行排版及PPT母版格式设定</t>
  </si>
  <si>
    <t>套</t>
  </si>
  <si>
    <t>PPT美化(普通美化)(new work)</t>
  </si>
  <si>
    <t>使用PPT重绘图表、字体设定、动作设定等</t>
  </si>
  <si>
    <t>小计：</t>
  </si>
  <si>
    <t>2.幻灯制作-5套（预估45p/套）（1.全球哮喘挑战 2.哮喘早期诊断 3.哮喘长期规范化治疗 4.哮喘管理的多维度创新 5.ERS内部培训）</t>
  </si>
  <si>
    <t>销售培训幻灯(new work)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</si>
</sst>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\¥#,##0.00;[Red]\¥#,##0.00"/>
    <numFmt numFmtId="178" formatCode="\¥#,##0.00_);[Red]\(\¥#,##0.00\)"/>
  </numFmts>
  <fonts count="35">
    <font>
      <sz val="12"/>
      <name val="宋体"/>
      <charset val="134"/>
    </font>
    <font>
      <sz val="12"/>
      <name val="宋体"/>
      <charset val="134"/>
    </font>
    <font>
      <b/>
      <sz val="28"/>
      <name val="微软雅黑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u/>
      <sz val="11"/>
      <color rgb="FF0000FF"/>
      <name val="宋体"/>
      <charset val="134"/>
      <scheme val="minor"/>
    </font>
    <font>
      <b/>
      <sz val="11"/>
      <name val="微软雅黑"/>
      <charset val="134"/>
    </font>
    <font>
      <sz val="9"/>
      <name val="微软雅黑"/>
      <charset val="134"/>
    </font>
    <font>
      <sz val="10"/>
      <name val="Arial"/>
      <charset val="134"/>
    </font>
    <font>
      <sz val="9"/>
      <name val="宋体"/>
      <charset val="134"/>
    </font>
    <font>
      <sz val="9"/>
      <name val="Arial"/>
      <charset val="134"/>
    </font>
    <font>
      <sz val="9"/>
      <color theme="1"/>
      <name val="微软雅黑"/>
      <charset val="134"/>
    </font>
    <font>
      <b/>
      <sz val="12"/>
      <color rgb="FF0070C0"/>
      <name val="宋体"/>
      <charset val="134"/>
    </font>
    <font>
      <b/>
      <sz val="12"/>
      <color rgb="FFFF0000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2"/>
      <name val="Times New Roman"/>
      <charset val="134"/>
    </font>
  </fonts>
  <fills count="37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6" borderId="23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24" applyNumberFormat="0" applyFill="0" applyAlignment="0" applyProtection="0">
      <alignment vertical="center"/>
    </xf>
    <xf numFmtId="0" fontId="20" fillId="0" borderId="24" applyNumberFormat="0" applyFill="0" applyAlignment="0" applyProtection="0">
      <alignment vertical="center"/>
    </xf>
    <xf numFmtId="0" fontId="21" fillId="0" borderId="25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7" borderId="26" applyNumberFormat="0" applyAlignment="0" applyProtection="0">
      <alignment vertical="center"/>
    </xf>
    <xf numFmtId="0" fontId="23" fillId="8" borderId="27" applyNumberFormat="0" applyAlignment="0" applyProtection="0">
      <alignment vertical="center"/>
    </xf>
    <xf numFmtId="0" fontId="24" fillId="8" borderId="26" applyNumberFormat="0" applyAlignment="0" applyProtection="0">
      <alignment vertical="center"/>
    </xf>
    <xf numFmtId="0" fontId="25" fillId="9" borderId="28" applyNumberFormat="0" applyAlignment="0" applyProtection="0">
      <alignment vertical="center"/>
    </xf>
    <xf numFmtId="0" fontId="26" fillId="0" borderId="29" applyNumberFormat="0" applyFill="0" applyAlignment="0" applyProtection="0">
      <alignment vertical="center"/>
    </xf>
    <xf numFmtId="0" fontId="27" fillId="0" borderId="30" applyNumberFormat="0" applyFill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3" fillId="0" borderId="0">
      <alignment vertical="center"/>
    </xf>
    <xf numFmtId="0" fontId="1" fillId="0" borderId="0"/>
    <xf numFmtId="0" fontId="1" fillId="0" borderId="0"/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34" fillId="0" borderId="0"/>
  </cellStyleXfs>
  <cellXfs count="62">
    <xf numFmtId="0" fontId="0" fillId="0" borderId="0" xfId="0">
      <alignment vertical="center"/>
    </xf>
    <xf numFmtId="0" fontId="1" fillId="0" borderId="0" xfId="55"/>
    <xf numFmtId="0" fontId="0" fillId="0" borderId="0" xfId="0" applyAlignment="1">
      <alignment vertical="center" wrapText="1"/>
    </xf>
    <xf numFmtId="0" fontId="2" fillId="0" borderId="0" xfId="51" applyFont="1" applyAlignment="1">
      <alignment horizontal="center" vertical="center"/>
    </xf>
    <xf numFmtId="0" fontId="3" fillId="0" borderId="0" xfId="51" applyFont="1">
      <alignment vertical="center"/>
    </xf>
    <xf numFmtId="176" fontId="4" fillId="0" borderId="0" xfId="51" applyNumberFormat="1" applyFont="1" applyAlignment="1">
      <alignment horizontal="left"/>
    </xf>
    <xf numFmtId="0" fontId="4" fillId="0" borderId="0" xfId="56" applyFont="1" applyAlignment="1">
      <alignment vertical="center" wrapText="1"/>
    </xf>
    <xf numFmtId="176" fontId="4" fillId="0" borderId="0" xfId="51" applyNumberFormat="1" applyFont="1" applyAlignment="1">
      <alignment horizontal="center"/>
    </xf>
    <xf numFmtId="0" fontId="4" fillId="0" borderId="0" xfId="56" applyFont="1" applyAlignment="1">
      <alignment horizontal="left"/>
    </xf>
    <xf numFmtId="0" fontId="4" fillId="0" borderId="0" xfId="56" applyFont="1" applyAlignment="1">
      <alignment wrapText="1"/>
    </xf>
    <xf numFmtId="0" fontId="3" fillId="0" borderId="0" xfId="56" applyFont="1" applyAlignment="1">
      <alignment vertical="center"/>
    </xf>
    <xf numFmtId="0" fontId="5" fillId="0" borderId="0" xfId="6" applyAlignment="1">
      <alignment horizontal="left"/>
    </xf>
    <xf numFmtId="14" fontId="4" fillId="0" borderId="0" xfId="56" applyNumberFormat="1" applyFont="1" applyAlignment="1">
      <alignment horizontal="left" vertical="center"/>
    </xf>
    <xf numFmtId="0" fontId="3" fillId="0" borderId="0" xfId="56" applyFont="1" applyAlignment="1">
      <alignment horizontal="right" vertical="center"/>
    </xf>
    <xf numFmtId="0" fontId="6" fillId="0" borderId="1" xfId="56" applyFont="1" applyBorder="1" applyAlignment="1">
      <alignment horizontal="center" vertical="center"/>
    </xf>
    <xf numFmtId="0" fontId="6" fillId="0" borderId="2" xfId="56" applyFont="1" applyBorder="1" applyAlignment="1">
      <alignment horizontal="center" vertical="center" wrapText="1"/>
    </xf>
    <xf numFmtId="0" fontId="6" fillId="0" borderId="2" xfId="56" applyFont="1" applyBorder="1" applyAlignment="1">
      <alignment horizontal="center" vertical="center"/>
    </xf>
    <xf numFmtId="0" fontId="6" fillId="2" borderId="3" xfId="56" applyFont="1" applyFill="1" applyBorder="1" applyAlignment="1">
      <alignment horizontal="left" vertical="center" wrapText="1"/>
    </xf>
    <xf numFmtId="0" fontId="6" fillId="2" borderId="4" xfId="56" applyFont="1" applyFill="1" applyBorder="1" applyAlignment="1">
      <alignment horizontal="left" vertical="center" wrapText="1"/>
    </xf>
    <xf numFmtId="39" fontId="7" fillId="0" borderId="5" xfId="58" applyNumberFormat="1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39" fontId="7" fillId="0" borderId="6" xfId="58" applyNumberFormat="1" applyFont="1" applyBorder="1" applyAlignment="1">
      <alignment horizontal="center" vertical="center" wrapText="1"/>
    </xf>
    <xf numFmtId="39" fontId="7" fillId="0" borderId="6" xfId="58" applyNumberFormat="1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6" xfId="0" applyFont="1" applyBorder="1" applyAlignment="1">
      <alignment horizontal="left" vertical="center"/>
    </xf>
    <xf numFmtId="176" fontId="3" fillId="3" borderId="7" xfId="56" applyNumberFormat="1" applyFont="1" applyFill="1" applyBorder="1" applyAlignment="1">
      <alignment horizontal="right" vertical="center"/>
    </xf>
    <xf numFmtId="176" fontId="3" fillId="3" borderId="8" xfId="56" applyNumberFormat="1" applyFont="1" applyFill="1" applyBorder="1" applyAlignment="1">
      <alignment horizontal="right" vertical="center"/>
    </xf>
    <xf numFmtId="176" fontId="3" fillId="3" borderId="9" xfId="56" applyNumberFormat="1" applyFont="1" applyFill="1" applyBorder="1" applyAlignment="1">
      <alignment horizontal="right" vertical="center"/>
    </xf>
    <xf numFmtId="176" fontId="3" fillId="3" borderId="10" xfId="56" applyNumberFormat="1" applyFont="1" applyFill="1" applyBorder="1" applyAlignment="1">
      <alignment horizontal="right" vertical="center"/>
    </xf>
    <xf numFmtId="176" fontId="3" fillId="3" borderId="11" xfId="56" applyNumberFormat="1" applyFont="1" applyFill="1" applyBorder="1" applyAlignment="1">
      <alignment horizontal="right" vertical="center"/>
    </xf>
    <xf numFmtId="176" fontId="8" fillId="0" borderId="0" xfId="51" applyNumberFormat="1" applyFont="1" applyAlignment="1">
      <alignment horizontal="left"/>
    </xf>
    <xf numFmtId="0" fontId="9" fillId="0" borderId="0" xfId="0" applyFont="1" applyAlignment="1">
      <alignment horizontal="left"/>
    </xf>
    <xf numFmtId="176" fontId="3" fillId="0" borderId="0" xfId="51" applyNumberFormat="1" applyFont="1" applyAlignment="1">
      <alignment wrapText="1"/>
    </xf>
    <xf numFmtId="39" fontId="10" fillId="0" borderId="0" xfId="57" applyNumberFormat="1" applyFont="1" applyBorder="1" applyAlignment="1">
      <alignment horizontal="right"/>
    </xf>
    <xf numFmtId="0" fontId="10" fillId="0" borderId="0" xfId="0" applyFont="1" applyAlignment="1">
      <alignment horizontal="center"/>
    </xf>
    <xf numFmtId="0" fontId="8" fillId="0" borderId="0" xfId="51" applyFont="1" applyAlignment="1">
      <alignment horizontal="left" vertical="center" wrapText="1"/>
    </xf>
    <xf numFmtId="0" fontId="10" fillId="0" borderId="0" xfId="0" applyFont="1" applyAlignment="1"/>
    <xf numFmtId="0" fontId="8" fillId="0" borderId="0" xfId="51" applyFont="1" applyAlignment="1">
      <alignment horizontal="left" vertical="center"/>
    </xf>
    <xf numFmtId="176" fontId="8" fillId="0" borderId="0" xfId="51" applyNumberFormat="1" applyFont="1" applyAlignment="1">
      <alignment horizontal="left" wrapText="1"/>
    </xf>
    <xf numFmtId="0" fontId="6" fillId="0" borderId="12" xfId="56" applyFont="1" applyBorder="1" applyAlignment="1">
      <alignment horizontal="center" vertical="center"/>
    </xf>
    <xf numFmtId="0" fontId="6" fillId="0" borderId="13" xfId="56" applyFont="1" applyBorder="1" applyAlignment="1">
      <alignment horizontal="center" vertical="center"/>
    </xf>
    <xf numFmtId="0" fontId="6" fillId="2" borderId="14" xfId="56" applyFont="1" applyFill="1" applyBorder="1" applyAlignment="1">
      <alignment horizontal="left" vertical="center" wrapText="1"/>
    </xf>
    <xf numFmtId="0" fontId="7" fillId="0" borderId="15" xfId="0" applyFont="1" applyBorder="1" applyAlignment="1">
      <alignment horizontal="center" vertical="center"/>
    </xf>
    <xf numFmtId="37" fontId="11" fillId="0" borderId="16" xfId="1" applyNumberFormat="1" applyFont="1" applyFill="1" applyBorder="1" applyAlignment="1">
      <alignment horizontal="center" vertical="center" wrapText="1"/>
    </xf>
    <xf numFmtId="176" fontId="3" fillId="3" borderId="17" xfId="56" applyNumberFormat="1" applyFont="1" applyFill="1" applyBorder="1" applyAlignment="1">
      <alignment horizontal="right" vertical="center"/>
    </xf>
    <xf numFmtId="177" fontId="3" fillId="3" borderId="18" xfId="56" applyNumberFormat="1" applyFont="1" applyFill="1" applyBorder="1" applyAlignment="1">
      <alignment horizontal="right" vertical="center"/>
    </xf>
    <xf numFmtId="176" fontId="3" fillId="3" borderId="19" xfId="56" applyNumberFormat="1" applyFont="1" applyFill="1" applyBorder="1" applyAlignment="1">
      <alignment horizontal="right" vertical="center"/>
    </xf>
    <xf numFmtId="178" fontId="3" fillId="3" borderId="20" xfId="56" applyNumberFormat="1" applyFont="1" applyFill="1" applyBorder="1" applyAlignment="1">
      <alignment horizontal="right" vertical="center"/>
    </xf>
    <xf numFmtId="0" fontId="5" fillId="0" borderId="0" xfId="6" applyNumberFormat="1" applyFill="1" applyBorder="1" applyAlignment="1" applyProtection="1">
      <alignment horizontal="left"/>
    </xf>
    <xf numFmtId="0" fontId="3" fillId="2" borderId="3" xfId="56" applyFont="1" applyFill="1" applyBorder="1" applyAlignment="1">
      <alignment horizontal="left" vertical="center"/>
    </xf>
    <xf numFmtId="0" fontId="3" fillId="2" borderId="14" xfId="56" applyFont="1" applyFill="1" applyBorder="1" applyAlignment="1">
      <alignment horizontal="left" vertical="center"/>
    </xf>
    <xf numFmtId="0" fontId="4" fillId="0" borderId="5" xfId="0" applyFont="1" applyBorder="1" applyAlignment="1">
      <alignment horizontal="right" vertical="center" wrapText="1"/>
    </xf>
    <xf numFmtId="177" fontId="3" fillId="0" borderId="16" xfId="1" applyNumberFormat="1" applyFont="1" applyFill="1" applyBorder="1" applyAlignment="1">
      <alignment horizontal="right" vertical="center"/>
    </xf>
    <xf numFmtId="0" fontId="4" fillId="4" borderId="3" xfId="0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 wrapText="1"/>
    </xf>
    <xf numFmtId="0" fontId="3" fillId="5" borderId="21" xfId="0" applyFont="1" applyFill="1" applyBorder="1" applyAlignment="1">
      <alignment horizontal="right" vertical="center" wrapText="1"/>
    </xf>
    <xf numFmtId="178" fontId="3" fillId="5" borderId="22" xfId="1" applyNumberFormat="1" applyFont="1" applyFill="1" applyBorder="1" applyAlignment="1">
      <alignment horizontal="right" vertical="center"/>
    </xf>
    <xf numFmtId="176" fontId="3" fillId="3" borderId="5" xfId="56" applyNumberFormat="1" applyFont="1" applyFill="1" applyBorder="1" applyAlignment="1">
      <alignment horizontal="right" vertical="center"/>
    </xf>
    <xf numFmtId="178" fontId="3" fillId="3" borderId="16" xfId="56" applyNumberFormat="1" applyFont="1" applyFill="1" applyBorder="1" applyAlignment="1">
      <alignment horizontal="right" vertical="center"/>
    </xf>
    <xf numFmtId="0" fontId="12" fillId="0" borderId="0" xfId="0" applyFont="1" applyAlignment="1">
      <alignment horizontal="right" vertical="center"/>
    </xf>
    <xf numFmtId="178" fontId="13" fillId="0" borderId="0" xfId="0" applyNumberFormat="1" applyFont="1">
      <alignment vertical="center"/>
    </xf>
    <xf numFmtId="176" fontId="3" fillId="0" borderId="0" xfId="51" applyNumberFormat="1" applyFont="1" applyAlignment="1"/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_商务会议及团队差旅报价表20070807" xfId="49"/>
    <cellStyle name="百分比 2" xfId="50"/>
    <cellStyle name="常规 2" xfId="51"/>
    <cellStyle name="常规 2 2" xfId="52"/>
    <cellStyle name="常规 2 2 2 2" xfId="53"/>
    <cellStyle name="常规 3 2" xfId="54"/>
    <cellStyle name="常规_flash" xfId="55"/>
    <cellStyle name="常规_长城会短信相关活动报价1016" xfId="56"/>
    <cellStyle name="千位分隔 2" xfId="57"/>
    <cellStyle name="千位分隔 2 3" xfId="58"/>
    <cellStyle name="千位分隔 2 3 2" xfId="59"/>
    <cellStyle name="千位分隔 3" xfId="60"/>
    <cellStyle name="样式 1" xfId="61"/>
  </cellStyles>
  <tableStyles count="0" defaultTableStyle="TableStyleMedium2" defaultPivotStyle="PivotStyleLight16"/>
  <colors>
    <mruColors>
      <color rgb="0000FFFF"/>
      <color rgb="00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queen.liu@ubs-cn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queen.liu@ubs-cn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C21"/>
  <sheetViews>
    <sheetView zoomScale="86" zoomScaleNormal="86" workbookViewId="0">
      <selection activeCell="D11" sqref="D11"/>
    </sheetView>
  </sheetViews>
  <sheetFormatPr defaultColWidth="8.9" defaultRowHeight="14.25" outlineLevelCol="2"/>
  <cols>
    <col min="1" max="1" width="5.2" customWidth="1"/>
    <col min="2" max="2" width="33.7" customWidth="1"/>
    <col min="3" max="3" width="42.2" customWidth="1"/>
    <col min="4" max="4" width="42.4" customWidth="1"/>
  </cols>
  <sheetData>
    <row r="1" ht="37.5" customHeight="1" spans="2:3">
      <c r="B1" s="3" t="s">
        <v>0</v>
      </c>
      <c r="C1" s="3"/>
    </row>
    <row r="2" ht="16.5" spans="2:3">
      <c r="B2" s="4" t="s">
        <v>1</v>
      </c>
      <c r="C2" s="8" t="s">
        <v>2</v>
      </c>
    </row>
    <row r="3" ht="16.5" spans="2:3">
      <c r="B3" s="4" t="s">
        <v>3</v>
      </c>
      <c r="C3" s="8" t="s">
        <v>4</v>
      </c>
    </row>
    <row r="4" s="1" customFormat="1" ht="16.5" customHeight="1" spans="2:3">
      <c r="B4" s="10" t="s">
        <v>5</v>
      </c>
      <c r="C4" s="48" t="s">
        <v>6</v>
      </c>
    </row>
    <row r="5" s="1" customFormat="1" ht="16.5" customHeight="1" spans="2:3">
      <c r="B5" s="10" t="s">
        <v>7</v>
      </c>
      <c r="C5" s="12">
        <v>45803</v>
      </c>
    </row>
    <row r="6" s="1" customFormat="1" ht="16.5" customHeight="1" spans="2:3">
      <c r="B6" s="13"/>
      <c r="C6" s="13"/>
    </row>
    <row r="7" s="1" customFormat="1" ht="30.75" customHeight="1" spans="2:3">
      <c r="B7" s="14" t="s">
        <v>8</v>
      </c>
      <c r="C7" s="40" t="s">
        <v>9</v>
      </c>
    </row>
    <row r="8" s="1" customFormat="1" ht="16.5" spans="2:3">
      <c r="B8" s="49" t="s">
        <v>10</v>
      </c>
      <c r="C8" s="50"/>
    </row>
    <row r="9" ht="16.5" spans="2:3">
      <c r="B9" s="51" t="s">
        <v>11</v>
      </c>
      <c r="C9" s="52">
        <f>Medical!J18</f>
        <v>262800</v>
      </c>
    </row>
    <row r="10" ht="3.75" customHeight="1" spans="2:3">
      <c r="B10" s="53"/>
      <c r="C10" s="54"/>
    </row>
    <row r="11" ht="16.5" spans="2:3">
      <c r="B11" s="55" t="s">
        <v>11</v>
      </c>
      <c r="C11" s="56">
        <f>C9</f>
        <v>262800</v>
      </c>
    </row>
    <row r="12" ht="16.5" spans="2:3">
      <c r="B12" s="55" t="s">
        <v>12</v>
      </c>
      <c r="C12" s="56">
        <f>C11*0.06</f>
        <v>15768</v>
      </c>
    </row>
    <row r="13" ht="16.5" spans="2:3">
      <c r="B13" s="57" t="s">
        <v>13</v>
      </c>
      <c r="C13" s="58">
        <f>C11+C12</f>
        <v>278568</v>
      </c>
    </row>
    <row r="14" ht="18" spans="2:3">
      <c r="B14" s="59" t="s">
        <v>14</v>
      </c>
      <c r="C14" s="60">
        <v>220000</v>
      </c>
    </row>
    <row r="16" ht="16.5" spans="2:2">
      <c r="B16" s="61"/>
    </row>
    <row r="17" spans="2:2">
      <c r="B17" s="30"/>
    </row>
    <row r="18" spans="2:2">
      <c r="B18" s="30"/>
    </row>
    <row r="19" spans="2:2">
      <c r="B19" s="30"/>
    </row>
    <row r="20" spans="2:2">
      <c r="B20" s="30"/>
    </row>
    <row r="21" spans="2:2">
      <c r="B21" s="30"/>
    </row>
  </sheetData>
  <mergeCells count="3">
    <mergeCell ref="B1:C1"/>
    <mergeCell ref="B8:C8"/>
    <mergeCell ref="B10:C10"/>
  </mergeCells>
  <hyperlinks>
    <hyperlink ref="C4" r:id="rId1" display="queen.liu@ubs-cn.com"/>
  </hyperlinks>
  <pageMargins left="0.748031496062992" right="0.748031496062992" top="0.984251968503937" bottom="0.984251968503937" header="0.31496062992126" footer="0.31496062992126"/>
  <pageSetup paperSize="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J25"/>
  <sheetViews>
    <sheetView tabSelected="1" zoomScale="72" zoomScaleNormal="72" workbookViewId="0">
      <selection activeCell="G22" sqref="G22"/>
    </sheetView>
  </sheetViews>
  <sheetFormatPr defaultColWidth="8.9" defaultRowHeight="14.25"/>
  <cols>
    <col min="1" max="1" width="5.2" customWidth="1"/>
    <col min="2" max="2" width="28.2" customWidth="1"/>
    <col min="3" max="3" width="66" style="2" customWidth="1"/>
    <col min="4" max="4" width="18" style="2" customWidth="1"/>
    <col min="5" max="5" width="15.7" style="2" customWidth="1"/>
    <col min="6" max="6" width="11" customWidth="1"/>
    <col min="7" max="7" width="8.4" customWidth="1"/>
    <col min="8" max="8" width="10.5" customWidth="1"/>
    <col min="9" max="9" width="15.4" customWidth="1"/>
    <col min="10" max="10" width="16.4" customWidth="1"/>
  </cols>
  <sheetData>
    <row r="1" ht="37.5" customHeight="1" spans="2:10">
      <c r="B1" s="3" t="s">
        <v>0</v>
      </c>
      <c r="C1" s="3"/>
      <c r="D1" s="3"/>
      <c r="E1" s="3"/>
      <c r="F1" s="3"/>
      <c r="G1" s="3"/>
      <c r="H1" s="3"/>
      <c r="I1" s="3"/>
      <c r="J1" s="3"/>
    </row>
    <row r="2" ht="16.5" spans="2:10">
      <c r="B2" s="4" t="s">
        <v>1</v>
      </c>
      <c r="C2" s="5" t="str">
        <f>Summary!C2</f>
        <v>阿斯利康</v>
      </c>
      <c r="D2" s="6"/>
      <c r="E2" s="6"/>
      <c r="F2" s="7"/>
      <c r="G2" s="7"/>
      <c r="H2" s="7"/>
      <c r="I2" s="7"/>
      <c r="J2" s="7"/>
    </row>
    <row r="3" ht="16.5" spans="2:10">
      <c r="B3" s="4" t="s">
        <v>3</v>
      </c>
      <c r="C3" s="8" t="str">
        <f>Summary!C3</f>
        <v>2024AZ信必可幻灯制作（10套）</v>
      </c>
      <c r="D3" s="9"/>
      <c r="E3" s="9"/>
      <c r="F3" s="7"/>
      <c r="G3" s="7"/>
      <c r="H3" s="7"/>
      <c r="I3" s="7"/>
      <c r="J3" s="7"/>
    </row>
    <row r="4" s="1" customFormat="1" ht="16.5" customHeight="1" spans="2:10">
      <c r="B4" s="10" t="s">
        <v>5</v>
      </c>
      <c r="C4" s="11" t="s">
        <v>6</v>
      </c>
      <c r="D4" s="10"/>
      <c r="E4" s="10"/>
      <c r="F4" s="10"/>
      <c r="G4" s="10"/>
      <c r="H4" s="10"/>
      <c r="I4" s="10"/>
      <c r="J4" s="10"/>
    </row>
    <row r="5" s="1" customFormat="1" ht="16.5" customHeight="1" spans="2:10">
      <c r="B5" s="10" t="s">
        <v>7</v>
      </c>
      <c r="C5" s="12">
        <f>Summary!C5</f>
        <v>45803</v>
      </c>
      <c r="D5" s="10"/>
      <c r="E5" s="10"/>
      <c r="F5" s="10"/>
      <c r="G5" s="10"/>
      <c r="H5" s="10"/>
      <c r="I5" s="10"/>
      <c r="J5" s="10"/>
    </row>
    <row r="6" s="1" customFormat="1" ht="16.5" customHeight="1" spans="2:10">
      <c r="B6" s="13"/>
      <c r="C6" s="13"/>
      <c r="D6" s="13"/>
      <c r="E6" s="13"/>
      <c r="F6" s="13"/>
      <c r="G6" s="13"/>
      <c r="H6" s="13"/>
      <c r="I6" s="13"/>
      <c r="J6" s="13"/>
    </row>
    <row r="7" s="1" customFormat="1" ht="30" spans="2:10">
      <c r="B7" s="14" t="s">
        <v>8</v>
      </c>
      <c r="C7" s="15" t="s">
        <v>15</v>
      </c>
      <c r="D7" s="15" t="s">
        <v>16</v>
      </c>
      <c r="E7" s="15" t="s">
        <v>17</v>
      </c>
      <c r="F7" s="16" t="s">
        <v>18</v>
      </c>
      <c r="G7" s="16" t="s">
        <v>19</v>
      </c>
      <c r="H7" s="16" t="s">
        <v>20</v>
      </c>
      <c r="I7" s="39" t="s">
        <v>21</v>
      </c>
      <c r="J7" s="40" t="s">
        <v>22</v>
      </c>
    </row>
    <row r="8" s="1" customFormat="1" ht="17.25" customHeight="1" spans="2:10">
      <c r="B8" s="17" t="s">
        <v>23</v>
      </c>
      <c r="C8" s="18"/>
      <c r="D8" s="18"/>
      <c r="E8" s="18"/>
      <c r="F8" s="18"/>
      <c r="G8" s="18"/>
      <c r="H8" s="18"/>
      <c r="I8" s="18"/>
      <c r="J8" s="41"/>
    </row>
    <row r="9" ht="28.5" spans="2:10">
      <c r="B9" s="19" t="s">
        <v>24</v>
      </c>
      <c r="C9" s="20" t="s">
        <v>25</v>
      </c>
      <c r="D9" s="21" t="s">
        <v>26</v>
      </c>
      <c r="E9" s="21"/>
      <c r="F9" s="22">
        <v>657</v>
      </c>
      <c r="G9" s="23" t="s">
        <v>27</v>
      </c>
      <c r="H9" s="23">
        <v>45</v>
      </c>
      <c r="I9" s="42">
        <v>5</v>
      </c>
      <c r="J9" s="43">
        <f>F9*H9*I9</f>
        <v>147825</v>
      </c>
    </row>
    <row r="10" spans="2:10">
      <c r="B10" s="19" t="s">
        <v>28</v>
      </c>
      <c r="C10" s="24" t="s">
        <v>29</v>
      </c>
      <c r="D10" s="21" t="s">
        <v>26</v>
      </c>
      <c r="E10" s="21"/>
      <c r="F10" s="22">
        <v>450</v>
      </c>
      <c r="G10" s="23" t="s">
        <v>30</v>
      </c>
      <c r="H10" s="23">
        <v>1</v>
      </c>
      <c r="I10" s="42">
        <v>1</v>
      </c>
      <c r="J10" s="43">
        <f t="shared" ref="J10:J11" si="0">F10*H10*I10</f>
        <v>450</v>
      </c>
    </row>
    <row r="11" spans="2:10">
      <c r="B11" s="19" t="s">
        <v>31</v>
      </c>
      <c r="C11" s="24" t="s">
        <v>32</v>
      </c>
      <c r="D11" s="21" t="s">
        <v>26</v>
      </c>
      <c r="E11" s="21"/>
      <c r="F11" s="22">
        <v>50</v>
      </c>
      <c r="G11" s="23" t="s">
        <v>27</v>
      </c>
      <c r="H11" s="23">
        <v>45</v>
      </c>
      <c r="I11" s="42">
        <v>5</v>
      </c>
      <c r="J11" s="43">
        <f t="shared" si="0"/>
        <v>11250</v>
      </c>
    </row>
    <row r="12" ht="17.25" spans="2:10">
      <c r="B12" s="25"/>
      <c r="C12" s="26"/>
      <c r="D12" s="26"/>
      <c r="E12" s="26"/>
      <c r="F12" s="26"/>
      <c r="G12" s="26"/>
      <c r="H12" s="27"/>
      <c r="I12" s="44" t="s">
        <v>33</v>
      </c>
      <c r="J12" s="45">
        <f>SUM(J9:J11)</f>
        <v>159525</v>
      </c>
    </row>
    <row r="13" ht="15" spans="2:10">
      <c r="B13" s="17" t="s">
        <v>34</v>
      </c>
      <c r="C13" s="18"/>
      <c r="D13" s="18"/>
      <c r="E13" s="18"/>
      <c r="F13" s="18"/>
      <c r="G13" s="18"/>
      <c r="H13" s="18"/>
      <c r="I13" s="18"/>
      <c r="J13" s="41"/>
    </row>
    <row r="14" ht="28.5" spans="2:10">
      <c r="B14" s="19" t="s">
        <v>35</v>
      </c>
      <c r="C14" s="20" t="s">
        <v>25</v>
      </c>
      <c r="D14" s="21" t="s">
        <v>26</v>
      </c>
      <c r="E14" s="21"/>
      <c r="F14" s="22">
        <v>407</v>
      </c>
      <c r="G14" s="23" t="s">
        <v>27</v>
      </c>
      <c r="H14" s="23">
        <v>45</v>
      </c>
      <c r="I14" s="42">
        <v>5</v>
      </c>
      <c r="J14" s="43">
        <f>F14*H14*I14</f>
        <v>91575</v>
      </c>
    </row>
    <row r="15" spans="2:10">
      <c r="B15" s="19" t="s">
        <v>28</v>
      </c>
      <c r="C15" s="24" t="s">
        <v>29</v>
      </c>
      <c r="D15" s="21" t="s">
        <v>26</v>
      </c>
      <c r="E15" s="21"/>
      <c r="F15" s="22">
        <v>450</v>
      </c>
      <c r="G15" s="23" t="s">
        <v>30</v>
      </c>
      <c r="H15" s="23">
        <v>1</v>
      </c>
      <c r="I15" s="42">
        <v>1</v>
      </c>
      <c r="J15" s="43">
        <f t="shared" ref="J15:J16" si="1">F15*H15*I15</f>
        <v>450</v>
      </c>
    </row>
    <row r="16" spans="2:10">
      <c r="B16" s="19" t="s">
        <v>31</v>
      </c>
      <c r="C16" s="24" t="s">
        <v>32</v>
      </c>
      <c r="D16" s="21" t="s">
        <v>26</v>
      </c>
      <c r="E16" s="21"/>
      <c r="F16" s="22">
        <v>50</v>
      </c>
      <c r="G16" s="23" t="s">
        <v>27</v>
      </c>
      <c r="H16" s="23">
        <v>45</v>
      </c>
      <c r="I16" s="42">
        <v>5</v>
      </c>
      <c r="J16" s="43">
        <f t="shared" si="1"/>
        <v>11250</v>
      </c>
    </row>
    <row r="17" ht="17.25" spans="2:10">
      <c r="B17" s="25"/>
      <c r="C17" s="26"/>
      <c r="D17" s="26"/>
      <c r="E17" s="26"/>
      <c r="F17" s="26"/>
      <c r="G17" s="26"/>
      <c r="H17" s="27"/>
      <c r="I17" s="44" t="s">
        <v>33</v>
      </c>
      <c r="J17" s="45">
        <f>SUM(J14:J16)</f>
        <v>103275</v>
      </c>
    </row>
    <row r="18" ht="17.25" spans="2:10">
      <c r="B18" s="28"/>
      <c r="C18" s="29"/>
      <c r="D18" s="29"/>
      <c r="E18" s="29"/>
      <c r="F18" s="29"/>
      <c r="G18" s="29"/>
      <c r="H18" s="29"/>
      <c r="I18" s="46" t="s">
        <v>11</v>
      </c>
      <c r="J18" s="47">
        <f>J17+J12</f>
        <v>262800</v>
      </c>
    </row>
    <row r="20" ht="16.5" spans="2:10">
      <c r="B20" s="30"/>
      <c r="C20" s="31"/>
      <c r="D20" s="32"/>
      <c r="E20" s="33"/>
      <c r="F20" s="34"/>
      <c r="G20" s="34"/>
      <c r="H20" s="34"/>
      <c r="I20" s="34"/>
      <c r="J20" s="34"/>
    </row>
    <row r="21" ht="16.5" spans="2:10">
      <c r="B21" s="30"/>
      <c r="C21" s="31"/>
      <c r="D21" s="32"/>
      <c r="E21" s="33"/>
      <c r="F21" s="34"/>
      <c r="G21" s="34"/>
      <c r="H21" s="34"/>
      <c r="I21" s="34"/>
      <c r="J21" s="34"/>
    </row>
    <row r="22" spans="2:10">
      <c r="B22" s="30"/>
      <c r="C22" s="31"/>
      <c r="D22" s="35"/>
      <c r="E22" s="33"/>
      <c r="F22" s="34"/>
      <c r="G22" s="34"/>
      <c r="H22" s="36"/>
      <c r="I22" s="36"/>
      <c r="J22" s="34"/>
    </row>
    <row r="23" spans="2:10">
      <c r="B23" s="30"/>
      <c r="C23" s="35"/>
      <c r="D23" s="35"/>
      <c r="E23" s="33"/>
      <c r="F23" s="34"/>
      <c r="G23" s="34"/>
      <c r="H23" s="34"/>
      <c r="I23" s="34"/>
      <c r="J23" s="34"/>
    </row>
    <row r="24" spans="2:6">
      <c r="B24" s="30"/>
      <c r="C24" s="35"/>
      <c r="D24" s="35"/>
      <c r="E24" s="35"/>
      <c r="F24" s="37"/>
    </row>
    <row r="25" spans="2:6">
      <c r="B25" s="30"/>
      <c r="C25" s="38"/>
      <c r="D25" s="38"/>
      <c r="E25" s="38"/>
      <c r="F25" s="37"/>
    </row>
  </sheetData>
  <mergeCells count="6">
    <mergeCell ref="B1:J1"/>
    <mergeCell ref="B8:J8"/>
    <mergeCell ref="B12:H12"/>
    <mergeCell ref="B13:J13"/>
    <mergeCell ref="B17:H17"/>
    <mergeCell ref="B18:H18"/>
  </mergeCells>
  <hyperlinks>
    <hyperlink ref="C4" r:id="rId1" display="queen.liu@ubs-cn.com"/>
  </hyperlinks>
  <printOptions horizontalCentered="1"/>
  <pageMargins left="0.236220472440945" right="0.236220472440945" top="0.748031496062992" bottom="0.748031496062992" header="0.31496062992126" footer="0.31496062992126"/>
  <pageSetup paperSize="9" scale="66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Summary</vt:lpstr>
      <vt:lpstr>Medical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Wang, Belle</dc:creator>
  <cp:lastModifiedBy>刘煜圆</cp:lastModifiedBy>
  <dcterms:created xsi:type="dcterms:W3CDTF">2016-07-03T01:42:00Z</dcterms:created>
  <cp:lastPrinted>2021-05-03T18:39:00Z</cp:lastPrinted>
  <dcterms:modified xsi:type="dcterms:W3CDTF">2025-05-26T06:57:59Z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293BC03A9BA67D11E4F2356561A64089_43</vt:lpwstr>
  </property>
</Properties>
</file>