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ummary" sheetId="9" r:id="rId1"/>
    <sheet name="Content Production" sheetId="1" r:id="rId2"/>
  </sheets>
  <definedNames>
    <definedName name="_xlnm.Print_Area" localSheetId="0">Summary!$B$1:$C$13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<sst xmlns="http://schemas.openxmlformats.org/spreadsheetml/2006/main" count="72" uniqueCount="45">
  <si>
    <t xml:space="preserve">Quotation </t>
  </si>
  <si>
    <t>Client:</t>
  </si>
  <si>
    <t>AstraZeneca</t>
  </si>
  <si>
    <t xml:space="preserve">Project Name: </t>
  </si>
  <si>
    <t>2024AZ优赫得推广资料制作结算单</t>
  </si>
  <si>
    <t>Supplier Contact Information:</t>
  </si>
  <si>
    <t>Winnie.yang@ubs-cn.com</t>
  </si>
  <si>
    <t>Effective Date:</t>
  </si>
  <si>
    <t>2025.4.2</t>
  </si>
  <si>
    <t>Item</t>
  </si>
  <si>
    <t>Cost</t>
  </si>
  <si>
    <t>I. Content Production</t>
  </si>
  <si>
    <t>Sub-total</t>
  </si>
  <si>
    <t>TAX 6%</t>
  </si>
  <si>
    <t>Total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</si>
  <si>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</si>
  <si>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</si>
  <si>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</si>
  <si>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</si>
  <si>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</si>
  <si>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</si>
  <si>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Amount</t>
  </si>
  <si>
    <t>DA更新*1</t>
  </si>
  <si>
    <t>DA类文案撰写(Adjustment work)</t>
  </si>
  <si>
    <t>包括医学编辑及适量文献检索</t>
  </si>
  <si>
    <t>2024 rate card</t>
  </si>
  <si>
    <t>页</t>
  </si>
  <si>
    <t>DA内页、手册内页或单页排版  (Adjustment work)</t>
  </si>
  <si>
    <t>包括设计、排版、完稿，单页尺寸A4</t>
  </si>
  <si>
    <t>套</t>
  </si>
  <si>
    <t>total</t>
  </si>
  <si>
    <t>推广幻灯更新*5套</t>
  </si>
  <si>
    <t>科室会幻灯(Adjustment work)</t>
  </si>
  <si>
    <t>封面以及封底不计数，包括医学编辑及适量文献检索（每套幻灯至少3-5篇文献，额外或特需的文献检索或下载可参考“其他附加内容”分别报价）</t>
  </si>
  <si>
    <t>PPT美化(普通美化)(new work)</t>
  </si>
  <si>
    <t>使用PPT重绘图表、字体设定、动作设定等</t>
  </si>
  <si>
    <t>5套  total</t>
  </si>
  <si>
    <t>推广性易拉宝展架设计*5个</t>
  </si>
  <si>
    <t>KV相关延展（Adjustment work）</t>
  </si>
  <si>
    <t>包含易拉宝/X展架，海报，背景板，台卡，邀请函等</t>
  </si>
  <si>
    <t>展架：关键data公布后内部宣传展架设*5个</t>
  </si>
  <si>
    <t>海报：关键data公布后内部宣传电子海报*3个</t>
  </si>
  <si>
    <t>海报-简单</t>
  </si>
  <si>
    <t>文字为主，简单配图+文案，含完稿</t>
  </si>
  <si>
    <t>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</si>
</sst>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;[Red]\¥#,##0.00"/>
    <numFmt numFmtId="178" formatCode="\¥#,##0.00_);[Red]\(\¥#,##0.00\)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b/>
      <sz val="12"/>
      <name val="微软雅黑"/>
      <charset val="134"/>
    </font>
    <font>
      <sz val="10"/>
      <color theme="1"/>
      <name val="微软雅黑"/>
      <charset val="134"/>
    </font>
    <font>
      <b/>
      <sz val="12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center"/>
    </xf>
    <xf numFmtId="0" fontId="11" fillId="7" borderId="2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27" applyNumberFormat="0" applyAlignment="0" applyProtection="0">
      <alignment vertical="center"/>
    </xf>
    <xf numFmtId="0" fontId="20" fillId="9" borderId="28" applyNumberFormat="0" applyAlignment="0" applyProtection="0">
      <alignment vertical="center"/>
    </xf>
    <xf numFmtId="0" fontId="21" fillId="9" borderId="27" applyNumberFormat="0" applyAlignment="0" applyProtection="0">
      <alignment vertical="center"/>
    </xf>
    <xf numFmtId="0" fontId="22" fillId="10" borderId="29" applyNumberFormat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0"/>
  </cellStyleXfs>
  <cellXfs count="48">
    <xf numFmtId="0" fontId="0" fillId="0" borderId="0" xfId="0">
      <alignment vertical="center"/>
    </xf>
    <xf numFmtId="0" fontId="0" fillId="0" borderId="0" xfId="54"/>
    <xf numFmtId="0" fontId="0" fillId="0" borderId="0" xfId="0" applyAlignment="1">
      <alignment vertical="center" wrapText="1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176" fontId="3" fillId="0" borderId="0" xfId="50" applyNumberFormat="1" applyFont="1" applyAlignment="1">
      <alignment horizontal="left"/>
    </xf>
    <xf numFmtId="0" fontId="3" fillId="0" borderId="0" xfId="55" applyFont="1" applyAlignment="1">
      <alignment vertical="center" wrapText="1"/>
    </xf>
    <xf numFmtId="176" fontId="3" fillId="0" borderId="0" xfId="50" applyNumberFormat="1" applyFont="1" applyAlignment="1">
      <alignment horizontal="center"/>
    </xf>
    <xf numFmtId="0" fontId="3" fillId="0" borderId="0" xfId="55" applyFont="1"/>
    <xf numFmtId="0" fontId="3" fillId="0" borderId="0" xfId="55" applyFont="1" applyAlignment="1">
      <alignment wrapText="1"/>
    </xf>
    <xf numFmtId="0" fontId="2" fillId="0" borderId="0" xfId="55" applyFont="1" applyAlignment="1">
      <alignment vertical="center"/>
    </xf>
    <xf numFmtId="0" fontId="4" fillId="0" borderId="0" xfId="6" applyFill="1" applyBorder="1" applyAlignment="1" applyProtection="1">
      <alignment vertical="center"/>
    </xf>
    <xf numFmtId="14" fontId="2" fillId="0" borderId="0" xfId="55" applyNumberFormat="1" applyFont="1" applyAlignment="1">
      <alignment horizontal="left" vertical="center"/>
    </xf>
    <xf numFmtId="0" fontId="2" fillId="0" borderId="0" xfId="55" applyFont="1" applyAlignment="1">
      <alignment horizontal="right" vertical="center"/>
    </xf>
    <xf numFmtId="0" fontId="5" fillId="0" borderId="1" xfId="55" applyFont="1" applyBorder="1" applyAlignment="1">
      <alignment horizontal="center" vertical="center"/>
    </xf>
    <xf numFmtId="0" fontId="5" fillId="0" borderId="2" xfId="55" applyFont="1" applyBorder="1" applyAlignment="1">
      <alignment horizontal="center" vertical="center" wrapText="1"/>
    </xf>
    <xf numFmtId="0" fontId="5" fillId="0" borderId="2" xfId="55" applyFont="1" applyBorder="1" applyAlignment="1">
      <alignment horizontal="center" vertical="center"/>
    </xf>
    <xf numFmtId="0" fontId="5" fillId="2" borderId="3" xfId="55" applyFont="1" applyFill="1" applyBorder="1" applyAlignment="1">
      <alignment horizontal="left" vertical="center" wrapText="1"/>
    </xf>
    <xf numFmtId="0" fontId="5" fillId="2" borderId="4" xfId="55" applyFont="1" applyFill="1" applyBorder="1" applyAlignment="1">
      <alignment horizontal="left" vertical="center"/>
    </xf>
    <xf numFmtId="0" fontId="3" fillId="3" borderId="5" xfId="0" applyFont="1" applyFill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39" fontId="3" fillId="0" borderId="6" xfId="57" applyNumberFormat="1" applyFont="1" applyBorder="1" applyAlignment="1">
      <alignment horizontal="right" vertical="center"/>
    </xf>
    <xf numFmtId="0" fontId="3" fillId="0" borderId="6" xfId="52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6" fillId="0" borderId="7" xfId="55" applyNumberFormat="1" applyFont="1" applyFill="1" applyBorder="1" applyAlignment="1">
      <alignment horizontal="right" vertical="center"/>
    </xf>
    <xf numFmtId="176" fontId="6" fillId="0" borderId="8" xfId="55" applyNumberFormat="1" applyFont="1" applyFill="1" applyBorder="1" applyAlignment="1">
      <alignment horizontal="right" vertical="center"/>
    </xf>
    <xf numFmtId="176" fontId="6" fillId="0" borderId="9" xfId="55" applyNumberFormat="1" applyFont="1" applyFill="1" applyBorder="1" applyAlignment="1">
      <alignment horizontal="right" vertical="center"/>
    </xf>
    <xf numFmtId="176" fontId="2" fillId="4" borderId="10" xfId="55" applyNumberFormat="1" applyFont="1" applyFill="1" applyBorder="1" applyAlignment="1">
      <alignment horizontal="right" vertical="center"/>
    </xf>
    <xf numFmtId="176" fontId="2" fillId="4" borderId="11" xfId="55" applyNumberFormat="1" applyFont="1" applyFill="1" applyBorder="1" applyAlignment="1">
      <alignment horizontal="right" vertical="center"/>
    </xf>
    <xf numFmtId="176" fontId="2" fillId="4" borderId="12" xfId="55" applyNumberFormat="1" applyFont="1" applyFill="1" applyBorder="1" applyAlignment="1">
      <alignment horizontal="right" vertical="center"/>
    </xf>
    <xf numFmtId="0" fontId="5" fillId="0" borderId="13" xfId="55" applyFont="1" applyBorder="1" applyAlignment="1">
      <alignment horizontal="center" vertical="center"/>
    </xf>
    <xf numFmtId="0" fontId="5" fillId="2" borderId="14" xfId="55" applyFont="1" applyFill="1" applyBorder="1" applyAlignment="1">
      <alignment vertical="center"/>
    </xf>
    <xf numFmtId="37" fontId="7" fillId="0" borderId="15" xfId="1" applyNumberFormat="1" applyFont="1" applyFill="1" applyBorder="1" applyAlignment="1">
      <alignment horizontal="right" vertical="center"/>
    </xf>
    <xf numFmtId="177" fontId="2" fillId="0" borderId="16" xfId="55" applyNumberFormat="1" applyFont="1" applyFill="1" applyBorder="1" applyAlignment="1">
      <alignment horizontal="right" vertical="center"/>
    </xf>
    <xf numFmtId="177" fontId="2" fillId="4" borderId="17" xfId="55" applyNumberFormat="1" applyFont="1" applyFill="1" applyBorder="1" applyAlignment="1">
      <alignment horizontal="right" vertical="center"/>
    </xf>
    <xf numFmtId="0" fontId="5" fillId="2" borderId="18" xfId="55" applyFont="1" applyFill="1" applyBorder="1" applyAlignment="1">
      <alignment horizontal="left" vertical="center"/>
    </xf>
    <xf numFmtId="0" fontId="5" fillId="2" borderId="19" xfId="55" applyFont="1" applyFill="1" applyBorder="1" applyAlignment="1">
      <alignment horizontal="left" vertical="center"/>
    </xf>
    <xf numFmtId="0" fontId="3" fillId="0" borderId="5" xfId="0" applyFont="1" applyBorder="1" applyAlignment="1">
      <alignment horizontal="right" vertical="center" wrapText="1"/>
    </xf>
    <xf numFmtId="178" fontId="2" fillId="0" borderId="15" xfId="1" applyNumberFormat="1" applyFont="1" applyFill="1" applyBorder="1" applyAlignment="1">
      <alignment horizontal="right" vertical="center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right" vertical="center" wrapText="1"/>
    </xf>
    <xf numFmtId="178" fontId="2" fillId="6" borderId="21" xfId="1" applyNumberFormat="1" applyFont="1" applyFill="1" applyBorder="1" applyAlignment="1">
      <alignment horizontal="right" vertical="center"/>
    </xf>
    <xf numFmtId="176" fontId="2" fillId="4" borderId="22" xfId="55" applyNumberFormat="1" applyFont="1" applyFill="1" applyBorder="1" applyAlignment="1">
      <alignment horizontal="right" vertical="center"/>
    </xf>
    <xf numFmtId="178" fontId="2" fillId="4" borderId="23" xfId="55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178" fontId="9" fillId="0" borderId="0" xfId="0" applyNumberFormat="1" applyFont="1">
      <alignment vertical="center"/>
    </xf>
    <xf numFmtId="176" fontId="10" fillId="0" borderId="0" xfId="50" applyNumberFormat="1" applyFont="1" applyAlignment="1">
      <alignment horizontal="left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" xfId="50"/>
    <cellStyle name="常规 2 2 2 2" xfId="51"/>
    <cellStyle name="常规 3" xfId="52"/>
    <cellStyle name="常规 3 2" xfId="53"/>
    <cellStyle name="常规_flash" xfId="54"/>
    <cellStyle name="常规_长城会短信相关活动报价1016" xfId="55"/>
    <cellStyle name="千位分隔 2" xfId="56"/>
    <cellStyle name="千位分隔 2 3" xfId="57"/>
    <cellStyle name="样式 1" xfId="58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Winnie.y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Winnie.y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C19"/>
  <sheetViews>
    <sheetView tabSelected="1" zoomScale="145" zoomScaleNormal="145" workbookViewId="0">
      <selection activeCell="G5" sqref="G5"/>
    </sheetView>
  </sheetViews>
  <sheetFormatPr defaultColWidth="8.75" defaultRowHeight="14.25" outlineLevelCol="2"/>
  <cols>
    <col min="1" max="1" width="5.125" customWidth="1"/>
    <col min="2" max="2" width="39.625" customWidth="1"/>
    <col min="3" max="3" width="37.5" customWidth="1"/>
    <col min="4" max="4" width="12.625"/>
  </cols>
  <sheetData>
    <row r="1" ht="37.5" customHeight="1" spans="2:3">
      <c r="B1" s="3" t="s">
        <v>0</v>
      </c>
      <c r="C1" s="3"/>
    </row>
    <row r="2" ht="16.5" spans="2:3">
      <c r="B2" s="4" t="s">
        <v>1</v>
      </c>
      <c r="C2" s="5" t="s">
        <v>2</v>
      </c>
    </row>
    <row r="3" ht="16.5" spans="2:3">
      <c r="B3" s="4" t="s">
        <v>3</v>
      </c>
      <c r="C3" s="8" t="s">
        <v>4</v>
      </c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 t="s">
        <v>8</v>
      </c>
    </row>
    <row r="6" s="1" customFormat="1" ht="16.5" customHeight="1" spans="2:3">
      <c r="B6" s="13"/>
      <c r="C6" s="13"/>
    </row>
    <row r="7" s="1" customFormat="1" ht="30.75" customHeight="1" spans="2:3">
      <c r="B7" s="14" t="s">
        <v>9</v>
      </c>
      <c r="C7" s="30" t="s">
        <v>10</v>
      </c>
    </row>
    <row r="8" s="1" customFormat="1" ht="15" spans="2:3">
      <c r="B8" s="35" t="s">
        <v>11</v>
      </c>
      <c r="C8" s="36"/>
    </row>
    <row r="9" s="1" customFormat="1" ht="16.5" spans="2:3">
      <c r="B9" s="37" t="s">
        <v>12</v>
      </c>
      <c r="C9" s="38">
        <f>'Content Production'!I25</f>
        <v>70055</v>
      </c>
    </row>
    <row r="10" ht="3.75" customHeight="1" spans="2:3">
      <c r="B10" s="39"/>
      <c r="C10" s="40"/>
    </row>
    <row r="11" ht="16.5" spans="2:3">
      <c r="B11" s="41" t="s">
        <v>12</v>
      </c>
      <c r="C11" s="42">
        <f>C9</f>
        <v>70055</v>
      </c>
    </row>
    <row r="12" ht="16.5" spans="2:3">
      <c r="B12" s="41" t="s">
        <v>13</v>
      </c>
      <c r="C12" s="42">
        <f>C11*0.06</f>
        <v>4203.3</v>
      </c>
    </row>
    <row r="13" ht="17.25" spans="2:3">
      <c r="B13" s="43" t="s">
        <v>14</v>
      </c>
      <c r="C13" s="44">
        <f>C11+C12</f>
        <v>74258.3</v>
      </c>
    </row>
    <row r="14" ht="18" spans="2:3">
      <c r="B14" s="45"/>
      <c r="C14" s="46"/>
    </row>
    <row r="15" spans="2:2">
      <c r="B15" s="47"/>
    </row>
    <row r="16" spans="2:2">
      <c r="B16" s="47"/>
    </row>
    <row r="17" spans="2:2">
      <c r="B17" s="47"/>
    </row>
    <row r="18" spans="2:2">
      <c r="B18" s="47"/>
    </row>
    <row r="19" spans="2:2">
      <c r="B19" s="47"/>
    </row>
  </sheetData>
  <mergeCells count="3">
    <mergeCell ref="B1:C1"/>
    <mergeCell ref="B8:C8"/>
    <mergeCell ref="B10:C10"/>
  </mergeCells>
  <hyperlinks>
    <hyperlink ref="C4" r:id="rId1" display="Winnie.yang@ubs-cn.com"/>
  </hyperlinks>
  <pageMargins left="0.748031496062992" right="0.748031496062992" top="0.984251968503937" bottom="0.984251968503937" header="0.31496062992126" footer="0.31496062992126"/>
  <pageSetup paperSize="9" fitToWidth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25"/>
  <sheetViews>
    <sheetView workbookViewId="0">
      <selection activeCell="M9" sqref="M9"/>
    </sheetView>
  </sheetViews>
  <sheetFormatPr defaultColWidth="8.75" defaultRowHeight="14.25"/>
  <cols>
    <col min="1" max="1" width="5.125" customWidth="1"/>
    <col min="2" max="2" width="34.625" customWidth="1"/>
    <col min="3" max="3" width="47.625" style="2" customWidth="1"/>
    <col min="4" max="4" width="17.625" style="2" customWidth="1"/>
    <col min="5" max="5" width="14.125" style="2" customWidth="1"/>
    <col min="6" max="6" width="11" customWidth="1"/>
    <col min="7" max="7" width="8.25" customWidth="1"/>
    <col min="8" max="8" width="10.125" customWidth="1"/>
    <col min="9" max="9" width="13.5" customWidth="1"/>
  </cols>
  <sheetData>
    <row r="1" ht="37.5" customHeight="1" spans="2:9">
      <c r="B1" s="3" t="s">
        <v>0</v>
      </c>
      <c r="C1" s="3"/>
      <c r="D1" s="3"/>
      <c r="E1" s="3"/>
      <c r="F1" s="3"/>
      <c r="G1" s="3"/>
      <c r="H1" s="3"/>
      <c r="I1" s="3"/>
    </row>
    <row r="2" ht="16.5" spans="2:9">
      <c r="B2" s="4" t="s">
        <v>1</v>
      </c>
      <c r="C2" s="5" t="s">
        <v>2</v>
      </c>
      <c r="D2" s="6"/>
      <c r="E2" s="6"/>
      <c r="F2" s="7"/>
      <c r="G2" s="7"/>
      <c r="H2" s="7"/>
      <c r="I2" s="7"/>
    </row>
    <row r="3" ht="16.5" spans="2:9">
      <c r="B3" s="4" t="s">
        <v>3</v>
      </c>
      <c r="C3" s="8" t="s">
        <v>4</v>
      </c>
      <c r="D3" s="9"/>
      <c r="E3" s="9"/>
      <c r="F3" s="7"/>
      <c r="G3" s="7"/>
      <c r="H3" s="7"/>
      <c r="I3" s="7"/>
    </row>
    <row r="4" s="1" customFormat="1" ht="16.5" customHeight="1" spans="2:9">
      <c r="B4" s="10" t="s">
        <v>5</v>
      </c>
      <c r="C4" s="11" t="s">
        <v>6</v>
      </c>
      <c r="D4" s="10"/>
      <c r="E4" s="10"/>
      <c r="F4" s="10"/>
      <c r="G4" s="10"/>
      <c r="H4" s="10"/>
      <c r="I4" s="10"/>
    </row>
    <row r="5" s="1" customFormat="1" ht="16.5" customHeight="1" spans="2:9">
      <c r="B5" s="10" t="s">
        <v>7</v>
      </c>
      <c r="C5" s="12" t="s">
        <v>8</v>
      </c>
      <c r="D5" s="10"/>
      <c r="E5" s="10"/>
      <c r="F5" s="10"/>
      <c r="G5" s="10"/>
      <c r="H5" s="10"/>
      <c r="I5" s="10"/>
    </row>
    <row r="6" s="1" customFormat="1" ht="16.5" customHeight="1" spans="2:9">
      <c r="B6" s="13"/>
      <c r="C6" s="13"/>
      <c r="D6" s="13"/>
      <c r="E6" s="13"/>
      <c r="F6" s="13"/>
      <c r="G6" s="13"/>
      <c r="H6" s="13"/>
      <c r="I6" s="13"/>
    </row>
    <row r="7" s="1" customFormat="1" ht="30.75" customHeight="1" spans="2:9">
      <c r="B7" s="14" t="s">
        <v>9</v>
      </c>
      <c r="C7" s="15" t="s">
        <v>15</v>
      </c>
      <c r="D7" s="15" t="s">
        <v>16</v>
      </c>
      <c r="E7" s="15" t="s">
        <v>17</v>
      </c>
      <c r="F7" s="16" t="s">
        <v>18</v>
      </c>
      <c r="G7" s="16" t="s">
        <v>19</v>
      </c>
      <c r="H7" s="16" t="s">
        <v>20</v>
      </c>
      <c r="I7" s="30" t="s">
        <v>21</v>
      </c>
    </row>
    <row r="8" ht="15" spans="2:9">
      <c r="B8" s="17" t="s">
        <v>22</v>
      </c>
      <c r="C8" s="18"/>
      <c r="D8" s="18"/>
      <c r="E8" s="18"/>
      <c r="F8" s="18"/>
      <c r="G8" s="18"/>
      <c r="H8" s="18"/>
      <c r="I8" s="31"/>
    </row>
    <row r="9" ht="16.5" spans="2:9">
      <c r="B9" s="19" t="s">
        <v>23</v>
      </c>
      <c r="C9" s="20" t="s">
        <v>24</v>
      </c>
      <c r="D9" s="21" t="s">
        <v>25</v>
      </c>
      <c r="E9" s="22"/>
      <c r="F9" s="21">
        <v>400</v>
      </c>
      <c r="G9" s="23" t="s">
        <v>26</v>
      </c>
      <c r="H9" s="23">
        <v>16</v>
      </c>
      <c r="I9" s="32">
        <f>H9*F9</f>
        <v>6400</v>
      </c>
    </row>
    <row r="10" ht="33" spans="2:9">
      <c r="B10" s="19" t="s">
        <v>27</v>
      </c>
      <c r="C10" s="20" t="s">
        <v>28</v>
      </c>
      <c r="D10" s="21" t="s">
        <v>25</v>
      </c>
      <c r="E10" s="22"/>
      <c r="F10" s="21">
        <v>430</v>
      </c>
      <c r="G10" s="23" t="s">
        <v>29</v>
      </c>
      <c r="H10" s="23">
        <v>16</v>
      </c>
      <c r="I10" s="32">
        <f>H10*F10</f>
        <v>6880</v>
      </c>
    </row>
    <row r="11" ht="18.75" spans="2:9">
      <c r="B11" s="24" t="s">
        <v>30</v>
      </c>
      <c r="C11" s="25"/>
      <c r="D11" s="25"/>
      <c r="E11" s="25"/>
      <c r="F11" s="25"/>
      <c r="G11" s="25"/>
      <c r="H11" s="26"/>
      <c r="I11" s="33">
        <f>SUM(I9:I10)</f>
        <v>13280</v>
      </c>
    </row>
    <row r="12" s="1" customFormat="1" ht="20.1" customHeight="1" spans="2:9">
      <c r="B12" s="17" t="s">
        <v>31</v>
      </c>
      <c r="C12" s="18"/>
      <c r="D12" s="18"/>
      <c r="E12" s="18"/>
      <c r="F12" s="18"/>
      <c r="G12" s="18"/>
      <c r="H12" s="18"/>
      <c r="I12" s="31"/>
    </row>
    <row r="13" s="1" customFormat="1" ht="49.5" spans="2:9">
      <c r="B13" s="19" t="s">
        <v>32</v>
      </c>
      <c r="C13" s="20" t="s">
        <v>33</v>
      </c>
      <c r="D13" s="21" t="s">
        <v>25</v>
      </c>
      <c r="E13" s="22"/>
      <c r="F13" s="21">
        <v>357</v>
      </c>
      <c r="G13" s="23" t="s">
        <v>26</v>
      </c>
      <c r="H13" s="23">
        <v>25</v>
      </c>
      <c r="I13" s="32">
        <f>H13*F13</f>
        <v>8925</v>
      </c>
    </row>
    <row r="14" s="1" customFormat="1" ht="18.6" customHeight="1" spans="2:9">
      <c r="B14" s="19" t="s">
        <v>34</v>
      </c>
      <c r="C14" s="20" t="s">
        <v>35</v>
      </c>
      <c r="D14" s="21" t="s">
        <v>25</v>
      </c>
      <c r="E14" s="22"/>
      <c r="F14" s="21">
        <v>50</v>
      </c>
      <c r="G14" s="23" t="s">
        <v>26</v>
      </c>
      <c r="H14" s="23">
        <v>25</v>
      </c>
      <c r="I14" s="32">
        <f>H14*F14</f>
        <v>1250</v>
      </c>
    </row>
    <row r="15" ht="18.75" spans="2:9">
      <c r="B15" s="24" t="s">
        <v>36</v>
      </c>
      <c r="C15" s="25"/>
      <c r="D15" s="25"/>
      <c r="E15" s="25"/>
      <c r="F15" s="25"/>
      <c r="G15" s="25"/>
      <c r="H15" s="26"/>
      <c r="I15" s="33">
        <f>SUM(I13:I14)*5</f>
        <v>50875</v>
      </c>
    </row>
    <row r="16" ht="15" spans="2:9">
      <c r="B16" s="17" t="s">
        <v>37</v>
      </c>
      <c r="C16" s="18"/>
      <c r="D16" s="18"/>
      <c r="E16" s="18"/>
      <c r="F16" s="18"/>
      <c r="G16" s="18"/>
      <c r="H16" s="18"/>
      <c r="I16" s="31"/>
    </row>
    <row r="17" ht="16.5" spans="2:9">
      <c r="B17" s="19" t="s">
        <v>38</v>
      </c>
      <c r="C17" s="20" t="s">
        <v>39</v>
      </c>
      <c r="D17" s="21" t="s">
        <v>25</v>
      </c>
      <c r="E17" s="22"/>
      <c r="F17" s="21">
        <v>440</v>
      </c>
      <c r="G17" s="23" t="s">
        <v>29</v>
      </c>
      <c r="H17" s="23">
        <v>5</v>
      </c>
      <c r="I17" s="32">
        <f>H17*F17</f>
        <v>2200</v>
      </c>
    </row>
    <row r="18" ht="18.75" spans="2:9">
      <c r="B18" s="24" t="s">
        <v>30</v>
      </c>
      <c r="C18" s="25"/>
      <c r="D18" s="25"/>
      <c r="E18" s="25"/>
      <c r="F18" s="25"/>
      <c r="G18" s="25"/>
      <c r="H18" s="26"/>
      <c r="I18" s="33">
        <f>I17</f>
        <v>2200</v>
      </c>
    </row>
    <row r="19" ht="15" spans="2:9">
      <c r="B19" s="17" t="s">
        <v>40</v>
      </c>
      <c r="C19" s="18"/>
      <c r="D19" s="18"/>
      <c r="E19" s="18"/>
      <c r="F19" s="18"/>
      <c r="G19" s="18"/>
      <c r="H19" s="18"/>
      <c r="I19" s="31"/>
    </row>
    <row r="20" ht="16.5" spans="2:9">
      <c r="B20" s="19" t="s">
        <v>38</v>
      </c>
      <c r="C20" s="20" t="s">
        <v>39</v>
      </c>
      <c r="D20" s="21" t="s">
        <v>25</v>
      </c>
      <c r="E20" s="22"/>
      <c r="F20" s="21">
        <v>440</v>
      </c>
      <c r="G20" s="23" t="s">
        <v>29</v>
      </c>
      <c r="H20" s="23">
        <v>5</v>
      </c>
      <c r="I20" s="32">
        <f>H20*F20</f>
        <v>2200</v>
      </c>
    </row>
    <row r="21" ht="18.75" spans="2:9">
      <c r="B21" s="24" t="s">
        <v>30</v>
      </c>
      <c r="C21" s="25"/>
      <c r="D21" s="25"/>
      <c r="E21" s="25"/>
      <c r="F21" s="25"/>
      <c r="G21" s="25"/>
      <c r="H21" s="26"/>
      <c r="I21" s="33">
        <f>I20</f>
        <v>2200</v>
      </c>
    </row>
    <row r="22" ht="15" spans="2:9">
      <c r="B22" s="17" t="s">
        <v>41</v>
      </c>
      <c r="C22" s="18"/>
      <c r="D22" s="18"/>
      <c r="E22" s="18"/>
      <c r="F22" s="18"/>
      <c r="G22" s="18"/>
      <c r="H22" s="18"/>
      <c r="I22" s="31"/>
    </row>
    <row r="23" ht="16.5" spans="2:9">
      <c r="B23" s="19" t="s">
        <v>42</v>
      </c>
      <c r="C23" s="20" t="s">
        <v>43</v>
      </c>
      <c r="D23" s="21" t="s">
        <v>25</v>
      </c>
      <c r="E23" s="22"/>
      <c r="F23" s="21">
        <v>500</v>
      </c>
      <c r="G23" s="23" t="s">
        <v>44</v>
      </c>
      <c r="H23" s="23">
        <v>3</v>
      </c>
      <c r="I23" s="32">
        <f>H23*F23</f>
        <v>1500</v>
      </c>
    </row>
    <row r="24" ht="18.75" spans="2:9">
      <c r="B24" s="24" t="s">
        <v>30</v>
      </c>
      <c r="C24" s="25"/>
      <c r="D24" s="25"/>
      <c r="E24" s="25"/>
      <c r="F24" s="25"/>
      <c r="G24" s="25"/>
      <c r="H24" s="26"/>
      <c r="I24" s="33">
        <f>I23</f>
        <v>1500</v>
      </c>
    </row>
    <row r="25" ht="17.25" spans="2:9">
      <c r="B25" s="27" t="s">
        <v>12</v>
      </c>
      <c r="C25" s="28"/>
      <c r="D25" s="28"/>
      <c r="E25" s="28"/>
      <c r="F25" s="28"/>
      <c r="G25" s="28"/>
      <c r="H25" s="29"/>
      <c r="I25" s="34">
        <f>I15+I11+I18+I21+I24</f>
        <v>70055</v>
      </c>
    </row>
  </sheetData>
  <mergeCells count="12">
    <mergeCell ref="B1:I1"/>
    <mergeCell ref="B8:H8"/>
    <mergeCell ref="B11:H11"/>
    <mergeCell ref="B12:H12"/>
    <mergeCell ref="B15:H15"/>
    <mergeCell ref="B16:H16"/>
    <mergeCell ref="B18:H18"/>
    <mergeCell ref="B19:H19"/>
    <mergeCell ref="B21:H21"/>
    <mergeCell ref="B22:H22"/>
    <mergeCell ref="B24:H24"/>
    <mergeCell ref="B25:H25"/>
  </mergeCells>
  <hyperlinks>
    <hyperlink ref="C4" r:id="rId1" display="Winnie.yang@ubs-cn.com"/>
  </hyperlinks>
  <printOptions horizontalCentered="1"/>
  <pageMargins left="0.25" right="0.25" top="0.27" bottom="0.44" header="0.3" footer="0.3"/>
  <pageSetup paperSize="9" scale="5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Content Production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小野那个野</cp:lastModifiedBy>
  <dcterms:created xsi:type="dcterms:W3CDTF">2016-06-29T09:42:00Z</dcterms:created>
  <cp:lastPrinted>2024-06-19T02:52:00Z</cp:lastPrinted>
  <dcterms:modified xsi:type="dcterms:W3CDTF">2025-04-02T09:07:24Z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9D730151CA334A38982111D25D4033C3_13</vt:lpwstr>
  </property>
  <property fmtid="{D5CDD505-2E9C-101B-9397-08002B2CF9AE}" pid="3" name="KSOProductBuildVer">
    <vt:lpwstr>2052-12.1.0.20305</vt:lpwstr>
  </property>
</Properties>
</file>