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3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3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3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3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J13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<sst xmlns="http://schemas.openxmlformats.org/spreadsheetml/2006/main" count="83" uniqueCount="49">
  <si>
    <t>2024森世海亚金纳多集采单页物料制作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</si>
  <si>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</si>
  <si>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</si>
  <si>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</si>
  <si>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</si>
  <si>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</si>
  <si>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</si>
  <si>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3</t>
  </si>
  <si>
    <t>4</t>
  </si>
  <si>
    <t>5</t>
  </si>
  <si>
    <t>总计 Total</t>
  </si>
  <si>
    <t>最终优惠总计 Total</t>
  </si>
  <si>
    <t>报价单明细表 Quotation Breakdown</t>
  </si>
  <si>
    <t>结算单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</si>
  <si>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</si>
  <si>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</si>
  <si>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</si>
  <si>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</si>
  <si>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</si>
  <si>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</si>
  <si>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</si>
  <si>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单页（集采应对-药剂科）</t>
  </si>
  <si>
    <t>1-1</t>
  </si>
  <si>
    <t>文案撰写 A4 每页
Copy Writing per A4 page</t>
  </si>
  <si>
    <t>页</t>
  </si>
  <si>
    <t>1-2</t>
  </si>
  <si>
    <t>产品/销售手册
Product/ Sales manunal</t>
  </si>
  <si>
    <t>产品/销售手册内页设计
Inside design</t>
  </si>
  <si>
    <t>Total：</t>
  </si>
  <si>
    <t>单页（集采应对-耳科）</t>
  </si>
  <si>
    <t>2-1</t>
  </si>
  <si>
    <t>2-2</t>
  </si>
  <si>
    <t>单页（集采应对-神内科）</t>
  </si>
  <si>
    <t>3-1</t>
  </si>
  <si>
    <t>3-2</t>
  </si>
  <si>
    <t>单页印刷及运送</t>
  </si>
  <si>
    <t>4-1</t>
  </si>
  <si>
    <t>单页印刷（3个单页各1000份）</t>
  </si>
  <si>
    <t>尺寸：A4。250克铜版纸 双面印刷 居中钢线</t>
  </si>
  <si>
    <t>份</t>
  </si>
  <si>
    <t>4-2</t>
  </si>
  <si>
    <t>运费</t>
  </si>
  <si>
    <t>一次性运费</t>
  </si>
  <si>
    <t>次</t>
  </si>
  <si>
    <t>ALLTotal：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</si>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</sst>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48">
    <font>
      <sz val="12"/>
      <name val="宋体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6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0">
      <alignment vertical="top"/>
    </xf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77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2" xfId="1" applyFont="1" applyBorder="1" applyAlignment="1"/>
    <xf numFmtId="176" fontId="7" fillId="0" borderId="2" xfId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8" fontId="6" fillId="4" borderId="2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9" fontId="2" fillId="5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/>
    <xf numFmtId="49" fontId="3" fillId="0" borderId="6" xfId="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9" fontId="3" fillId="0" borderId="2" xfId="69" applyNumberFormat="1" applyFont="1" applyBorder="1" applyAlignment="1">
      <alignment horizontal="right" vertical="center"/>
    </xf>
    <xf numFmtId="0" fontId="3" fillId="0" borderId="2" xfId="69" applyFont="1" applyBorder="1" applyAlignment="1">
      <alignment vertical="center" wrapText="1"/>
    </xf>
    <xf numFmtId="0" fontId="3" fillId="0" borderId="2" xfId="69" applyFont="1" applyBorder="1" applyAlignment="1">
      <alignment horizontal="left" wrapText="1"/>
    </xf>
    <xf numFmtId="0" fontId="3" fillId="0" borderId="2" xfId="69" applyFont="1" applyBorder="1" applyAlignment="1">
      <alignment horizontal="center" vertical="center"/>
    </xf>
    <xf numFmtId="178" fontId="3" fillId="0" borderId="2" xfId="69" applyNumberFormat="1" applyFont="1" applyBorder="1" applyAlignment="1">
      <alignment horizontal="center" vertical="center"/>
    </xf>
    <xf numFmtId="177" fontId="3" fillId="0" borderId="2" xfId="69" applyNumberFormat="1" applyFont="1" applyBorder="1" applyAlignment="1">
      <alignment horizontal="center" vertical="center"/>
    </xf>
    <xf numFmtId="0" fontId="3" fillId="0" borderId="2" xfId="69" applyFont="1" applyBorder="1" applyAlignment="1">
      <alignment horizontal="right"/>
    </xf>
    <xf numFmtId="177" fontId="3" fillId="0" borderId="2" xfId="69" applyNumberFormat="1" applyFont="1" applyBorder="1" applyAlignment="1">
      <alignment horizontal="right"/>
    </xf>
    <xf numFmtId="179" fontId="3" fillId="0" borderId="2" xfId="69" applyNumberFormat="1" applyFont="1" applyBorder="1"/>
    <xf numFmtId="0" fontId="3" fillId="0" borderId="6" xfId="69" applyFont="1" applyBorder="1" applyAlignment="1">
      <alignment vertical="center"/>
    </xf>
    <xf numFmtId="0" fontId="3" fillId="0" borderId="2" xfId="69" applyFont="1" applyBorder="1" applyAlignment="1">
      <alignment horizontal="left"/>
    </xf>
    <xf numFmtId="0" fontId="3" fillId="0" borderId="2" xfId="69" applyFont="1" applyBorder="1" applyAlignment="1">
      <alignment horizontal="center"/>
    </xf>
    <xf numFmtId="0" fontId="2" fillId="0" borderId="2" xfId="69" applyFont="1" applyBorder="1" applyAlignment="1">
      <alignment horizontal="right"/>
    </xf>
    <xf numFmtId="177" fontId="2" fillId="0" borderId="2" xfId="69" applyNumberFormat="1" applyFont="1" applyBorder="1" applyAlignment="1">
      <alignment horizontal="right"/>
    </xf>
    <xf numFmtId="180" fontId="2" fillId="0" borderId="2" xfId="69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/>
    </xf>
    <xf numFmtId="180" fontId="2" fillId="0" borderId="2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1" fillId="7" borderId="2" xfId="0" applyNumberFormat="1" applyFont="1" applyFill="1" applyBorder="1" applyAlignment="1">
      <alignment horizontal="center" vertical="center"/>
    </xf>
    <xf numFmtId="181" fontId="12" fillId="0" borderId="4" xfId="0" applyNumberFormat="1" applyFont="1" applyBorder="1"/>
    <xf numFmtId="49" fontId="13" fillId="0" borderId="2" xfId="0" applyNumberFormat="1" applyFont="1" applyBorder="1" applyAlignment="1">
      <alignment horizontal="center"/>
    </xf>
    <xf numFmtId="182" fontId="8" fillId="0" borderId="2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82" fontId="7" fillId="5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182" fontId="7" fillId="0" borderId="2" xfId="0" applyNumberFormat="1" applyFont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L35"/>
  <sheetViews>
    <sheetView showGridLines="0" tabSelected="1" zoomScale="57" zoomScaleNormal="57" workbookViewId="0">
      <selection activeCell="B38" sqref="B38"/>
    </sheetView>
  </sheetViews>
  <sheetFormatPr defaultColWidth="9" defaultRowHeight="16.5"/>
  <cols>
    <col min="1" max="1" width="9.66666666666667" style="3" customWidth="1"/>
    <col min="2" max="2" width="40.8333333333333" style="4" customWidth="1"/>
    <col min="3" max="3" width="51.8333333333333" style="5" customWidth="1"/>
    <col min="4" max="4" width="8.33333333333333" style="6" customWidth="1"/>
    <col min="5" max="5" width="5.83333333333333" style="6" customWidth="1"/>
    <col min="6" max="6" width="9.5" style="6" customWidth="1"/>
    <col min="7" max="7" width="11.5" style="7" customWidth="1"/>
    <col min="8" max="8" width="16.5" style="4" customWidth="1"/>
    <col min="9" max="12" width="14.3166666666667" style="4" customWidth="1"/>
    <col min="13" max="16384" width="9" style="4"/>
  </cols>
  <sheetData>
    <row r="2" ht="21.5" spans="1:7">
      <c r="A2" s="8" t="s">
        <v>0</v>
      </c>
      <c r="B2" s="8"/>
      <c r="C2" s="8"/>
      <c r="D2" s="9"/>
      <c r="E2" s="10"/>
      <c r="G2" s="11"/>
    </row>
    <row r="3" ht="33" spans="1:7">
      <c r="A3" s="12"/>
      <c r="B3" s="13" t="s">
        <v>1</v>
      </c>
      <c r="C3" s="14" t="s">
        <v>2</v>
      </c>
      <c r="G3" s="11"/>
    </row>
    <row r="4" spans="1:7">
      <c r="A4" s="15" t="s">
        <v>3</v>
      </c>
      <c r="B4" s="16" t="s">
        <v>4</v>
      </c>
      <c r="C4" s="17" t="s">
        <v>5</v>
      </c>
      <c r="D4" s="18" t="s">
        <v>6</v>
      </c>
      <c r="E4" s="19"/>
      <c r="F4" s="20"/>
      <c r="G4" s="11"/>
    </row>
    <row r="5" spans="1:7">
      <c r="A5" s="21">
        <v>1</v>
      </c>
      <c r="B5" s="22" t="str">
        <f>B14</f>
        <v>单页（集采应对-药剂科）</v>
      </c>
      <c r="C5" s="23">
        <f>H17</f>
        <v>4800</v>
      </c>
      <c r="D5" s="24">
        <f>L17</f>
        <v>4800</v>
      </c>
      <c r="E5" s="24"/>
      <c r="F5" s="24"/>
      <c r="G5" s="11"/>
    </row>
    <row r="6" spans="1:7">
      <c r="A6" s="21">
        <v>2</v>
      </c>
      <c r="B6" s="22" t="str">
        <f>B18</f>
        <v>单页（集采应对-耳科）</v>
      </c>
      <c r="C6" s="23">
        <f>H21</f>
        <v>4800</v>
      </c>
      <c r="D6" s="24">
        <f>L21</f>
        <v>4800</v>
      </c>
      <c r="E6" s="24"/>
      <c r="F6" s="24"/>
      <c r="G6" s="11"/>
    </row>
    <row r="7" spans="1:7">
      <c r="A7" s="21" t="s">
        <v>7</v>
      </c>
      <c r="B7" s="25" t="str">
        <f>B22</f>
        <v>单页（集采应对-神内科）</v>
      </c>
      <c r="C7" s="23">
        <f>H25</f>
        <v>4800</v>
      </c>
      <c r="D7" s="24">
        <f>L25</f>
        <v>4800</v>
      </c>
      <c r="E7" s="24"/>
      <c r="F7" s="24"/>
      <c r="G7" s="11"/>
    </row>
    <row r="8" spans="1:7">
      <c r="A8" s="21" t="s">
        <v>8</v>
      </c>
      <c r="B8" s="25" t="str">
        <f>B26</f>
        <v>单页印刷及运送</v>
      </c>
      <c r="C8" s="23">
        <f>H29</f>
        <v>5500</v>
      </c>
      <c r="D8" s="24">
        <f>L29</f>
        <v>5500</v>
      </c>
      <c r="E8" s="24"/>
      <c r="F8" s="24"/>
      <c r="G8" s="11"/>
    </row>
    <row r="9" spans="1:7">
      <c r="A9" s="21" t="s">
        <v>9</v>
      </c>
      <c r="B9" s="22" t="str">
        <f>B31</f>
        <v>税 Tax</v>
      </c>
      <c r="C9" s="23">
        <f>H32</f>
        <v>1194</v>
      </c>
      <c r="D9" s="24">
        <f>L32</f>
        <v>1194</v>
      </c>
      <c r="E9" s="24"/>
      <c r="F9" s="24"/>
      <c r="G9" s="11"/>
    </row>
    <row r="10" spans="1:7">
      <c r="A10" s="26"/>
      <c r="B10" s="27" t="s">
        <v>10</v>
      </c>
      <c r="C10" s="28">
        <f>SUM(C5:C9)</f>
        <v>21094</v>
      </c>
      <c r="D10" s="24">
        <f>L34</f>
        <v>21094</v>
      </c>
      <c r="E10" s="24"/>
      <c r="F10" s="24"/>
      <c r="G10" s="11"/>
    </row>
    <row r="11" s="1" customFormat="1" spans="1:8">
      <c r="A11" s="29"/>
      <c r="B11" s="30" t="s">
        <v>11</v>
      </c>
      <c r="C11" s="31">
        <f>H35</f>
        <v>10000</v>
      </c>
      <c r="D11" s="32">
        <f>L35</f>
        <v>10000</v>
      </c>
      <c r="E11" s="32"/>
      <c r="F11" s="32"/>
      <c r="G11" s="11"/>
      <c r="H11" s="4"/>
    </row>
    <row r="12" ht="45" customHeight="1" spans="1:12">
      <c r="A12" s="12"/>
      <c r="B12" s="33" t="s">
        <v>12</v>
      </c>
      <c r="C12" s="34"/>
      <c r="D12" s="35"/>
      <c r="G12" s="11"/>
      <c r="I12" s="80" t="s">
        <v>13</v>
      </c>
      <c r="J12" s="80"/>
      <c r="K12" s="80"/>
      <c r="L12" s="80"/>
    </row>
    <row r="13" spans="1:12">
      <c r="A13" s="36" t="s">
        <v>14</v>
      </c>
      <c r="B13" s="37" t="s">
        <v>15</v>
      </c>
      <c r="C13" s="37"/>
      <c r="D13" s="38" t="s">
        <v>16</v>
      </c>
      <c r="E13" s="38" t="s">
        <v>17</v>
      </c>
      <c r="F13" s="39" t="s">
        <v>18</v>
      </c>
      <c r="G13" s="40" t="s">
        <v>19</v>
      </c>
      <c r="H13" s="41" t="s">
        <v>20</v>
      </c>
      <c r="I13" s="38" t="s">
        <v>17</v>
      </c>
      <c r="J13" s="39" t="s">
        <v>18</v>
      </c>
      <c r="K13" s="40" t="s">
        <v>19</v>
      </c>
      <c r="L13" s="41" t="s">
        <v>20</v>
      </c>
    </row>
    <row r="14" spans="1:12">
      <c r="A14" s="42">
        <v>1</v>
      </c>
      <c r="B14" s="43" t="s">
        <v>21</v>
      </c>
      <c r="C14" s="44"/>
      <c r="D14" s="42"/>
      <c r="E14" s="45"/>
      <c r="F14" s="46"/>
      <c r="G14" s="47"/>
      <c r="H14" s="48"/>
      <c r="I14" s="81" t="s">
        <v>21</v>
      </c>
      <c r="J14" s="82"/>
      <c r="K14" s="82"/>
      <c r="L14" s="83"/>
    </row>
    <row r="15" ht="33" spans="1:12">
      <c r="A15" s="49" t="s">
        <v>22</v>
      </c>
      <c r="B15" s="50" t="s">
        <v>23</v>
      </c>
      <c r="C15" s="50" t="s">
        <v>23</v>
      </c>
      <c r="D15" s="51" t="s">
        <v>24</v>
      </c>
      <c r="E15" s="51">
        <v>1</v>
      </c>
      <c r="F15" s="52">
        <v>2</v>
      </c>
      <c r="G15" s="53">
        <v>1200</v>
      </c>
      <c r="H15" s="54">
        <f>F15*E15*G15</f>
        <v>2400</v>
      </c>
      <c r="I15" s="51">
        <v>1</v>
      </c>
      <c r="J15" s="52">
        <v>2</v>
      </c>
      <c r="K15" s="53">
        <v>1200</v>
      </c>
      <c r="L15" s="54">
        <f t="shared" ref="L15:L20" si="0">J15*I15*K15</f>
        <v>2400</v>
      </c>
    </row>
    <row r="16" ht="33" spans="1:12">
      <c r="A16" s="49" t="s">
        <v>25</v>
      </c>
      <c r="B16" s="55" t="s">
        <v>26</v>
      </c>
      <c r="C16" s="56" t="s">
        <v>27</v>
      </c>
      <c r="D16" s="51" t="s">
        <v>24</v>
      </c>
      <c r="E16" s="57">
        <v>1</v>
      </c>
      <c r="F16" s="58">
        <v>2</v>
      </c>
      <c r="G16" s="59">
        <v>1200</v>
      </c>
      <c r="H16" s="54">
        <f>F16*E16*G16</f>
        <v>2400</v>
      </c>
      <c r="I16" s="57">
        <v>1</v>
      </c>
      <c r="J16" s="58">
        <v>2</v>
      </c>
      <c r="K16" s="59">
        <v>1200</v>
      </c>
      <c r="L16" s="54">
        <f t="shared" si="0"/>
        <v>2400</v>
      </c>
    </row>
    <row r="17" spans="1:12">
      <c r="A17" s="60" t="s">
        <v>28</v>
      </c>
      <c r="B17" s="60"/>
      <c r="C17" s="60"/>
      <c r="D17" s="60"/>
      <c r="E17" s="60"/>
      <c r="F17" s="60"/>
      <c r="G17" s="61"/>
      <c r="H17" s="62">
        <f>SUM(H15:H16)</f>
        <v>4800</v>
      </c>
      <c r="I17" s="84" t="s">
        <v>28</v>
      </c>
      <c r="J17" s="84"/>
      <c r="K17" s="84"/>
      <c r="L17" s="85">
        <f>SUM(L15:L16)</f>
        <v>4800</v>
      </c>
    </row>
    <row r="18" spans="1:12">
      <c r="A18" s="42">
        <v>2</v>
      </c>
      <c r="B18" s="43" t="s">
        <v>29</v>
      </c>
      <c r="C18" s="44"/>
      <c r="D18" s="42"/>
      <c r="E18" s="45"/>
      <c r="F18" s="46"/>
      <c r="G18" s="47"/>
      <c r="H18" s="48"/>
      <c r="I18" s="81" t="s">
        <v>29</v>
      </c>
      <c r="J18" s="82"/>
      <c r="K18" s="82"/>
      <c r="L18" s="83"/>
    </row>
    <row r="19" ht="33" spans="1:12">
      <c r="A19" s="49" t="s">
        <v>30</v>
      </c>
      <c r="B19" s="50" t="s">
        <v>23</v>
      </c>
      <c r="C19" s="50" t="s">
        <v>23</v>
      </c>
      <c r="D19" s="51" t="s">
        <v>24</v>
      </c>
      <c r="E19" s="51">
        <v>1</v>
      </c>
      <c r="F19" s="52">
        <v>2</v>
      </c>
      <c r="G19" s="53">
        <v>1200</v>
      </c>
      <c r="H19" s="54">
        <f>F19*E19*G19</f>
        <v>2400</v>
      </c>
      <c r="I19" s="51">
        <v>1</v>
      </c>
      <c r="J19" s="52">
        <v>2</v>
      </c>
      <c r="K19" s="53">
        <v>1200</v>
      </c>
      <c r="L19" s="54">
        <f t="shared" si="0"/>
        <v>2400</v>
      </c>
    </row>
    <row r="20" ht="33" spans="1:12">
      <c r="A20" s="49" t="s">
        <v>31</v>
      </c>
      <c r="B20" s="55" t="s">
        <v>26</v>
      </c>
      <c r="C20" s="56" t="s">
        <v>27</v>
      </c>
      <c r="D20" s="51" t="s">
        <v>24</v>
      </c>
      <c r="E20" s="57">
        <v>1</v>
      </c>
      <c r="F20" s="58">
        <v>2</v>
      </c>
      <c r="G20" s="59">
        <v>1200</v>
      </c>
      <c r="H20" s="54">
        <f>F20*E20*G20</f>
        <v>2400</v>
      </c>
      <c r="I20" s="57">
        <v>1</v>
      </c>
      <c r="J20" s="58">
        <v>2</v>
      </c>
      <c r="K20" s="59">
        <v>1200</v>
      </c>
      <c r="L20" s="54">
        <f t="shared" si="0"/>
        <v>2400</v>
      </c>
    </row>
    <row r="21" spans="1:12">
      <c r="A21" s="60" t="s">
        <v>28</v>
      </c>
      <c r="B21" s="60"/>
      <c r="C21" s="60"/>
      <c r="D21" s="60"/>
      <c r="E21" s="60"/>
      <c r="F21" s="60"/>
      <c r="G21" s="61"/>
      <c r="H21" s="62">
        <f>SUM(H19:H20)</f>
        <v>4800</v>
      </c>
      <c r="I21" s="84" t="s">
        <v>28</v>
      </c>
      <c r="J21" s="84"/>
      <c r="K21" s="84"/>
      <c r="L21" s="85">
        <f>SUM(L19:L20)</f>
        <v>4800</v>
      </c>
    </row>
    <row r="22" spans="1:12">
      <c r="A22" s="42">
        <v>3</v>
      </c>
      <c r="B22" s="43" t="s">
        <v>32</v>
      </c>
      <c r="C22" s="44"/>
      <c r="D22" s="42"/>
      <c r="E22" s="45"/>
      <c r="F22" s="46"/>
      <c r="G22" s="47"/>
      <c r="H22" s="48"/>
      <c r="I22" s="81" t="s">
        <v>32</v>
      </c>
      <c r="J22" s="82"/>
      <c r="K22" s="82"/>
      <c r="L22" s="83"/>
    </row>
    <row r="23" ht="33" spans="1:12">
      <c r="A23" s="49" t="s">
        <v>33</v>
      </c>
      <c r="B23" s="50" t="s">
        <v>23</v>
      </c>
      <c r="C23" s="50" t="s">
        <v>23</v>
      </c>
      <c r="D23" s="51" t="s">
        <v>24</v>
      </c>
      <c r="E23" s="51">
        <v>1</v>
      </c>
      <c r="F23" s="52">
        <v>2</v>
      </c>
      <c r="G23" s="53">
        <v>1200</v>
      </c>
      <c r="H23" s="54">
        <f>F23*E23*G23</f>
        <v>2400</v>
      </c>
      <c r="I23" s="51">
        <v>1</v>
      </c>
      <c r="J23" s="52">
        <v>2</v>
      </c>
      <c r="K23" s="53">
        <v>1200</v>
      </c>
      <c r="L23" s="54">
        <f t="shared" ref="L23:L28" si="1">J23*I23*K23</f>
        <v>2400</v>
      </c>
    </row>
    <row r="24" ht="33" spans="1:12">
      <c r="A24" s="49" t="s">
        <v>34</v>
      </c>
      <c r="B24" s="55" t="s">
        <v>26</v>
      </c>
      <c r="C24" s="56" t="s">
        <v>27</v>
      </c>
      <c r="D24" s="51" t="s">
        <v>24</v>
      </c>
      <c r="E24" s="57">
        <v>1</v>
      </c>
      <c r="F24" s="58">
        <v>2</v>
      </c>
      <c r="G24" s="59">
        <v>1200</v>
      </c>
      <c r="H24" s="54">
        <f>F24*E24*G24</f>
        <v>2400</v>
      </c>
      <c r="I24" s="57">
        <v>1</v>
      </c>
      <c r="J24" s="58">
        <v>2</v>
      </c>
      <c r="K24" s="59">
        <v>1200</v>
      </c>
      <c r="L24" s="54">
        <f t="shared" si="1"/>
        <v>2400</v>
      </c>
    </row>
    <row r="25" spans="1:12">
      <c r="A25" s="60" t="s">
        <v>28</v>
      </c>
      <c r="B25" s="60"/>
      <c r="C25" s="60"/>
      <c r="D25" s="60"/>
      <c r="E25" s="60"/>
      <c r="F25" s="60"/>
      <c r="G25" s="61"/>
      <c r="H25" s="62">
        <f>SUM(H23:H24)</f>
        <v>4800</v>
      </c>
      <c r="I25" s="84" t="s">
        <v>28</v>
      </c>
      <c r="J25" s="84"/>
      <c r="K25" s="84"/>
      <c r="L25" s="85">
        <f>SUM(L23:L24)</f>
        <v>4800</v>
      </c>
    </row>
    <row r="26" spans="1:12">
      <c r="A26" s="42">
        <v>4</v>
      </c>
      <c r="B26" s="43" t="s">
        <v>35</v>
      </c>
      <c r="C26" s="44"/>
      <c r="D26" s="42"/>
      <c r="E26" s="45"/>
      <c r="F26" s="46"/>
      <c r="G26" s="47"/>
      <c r="H26" s="48"/>
      <c r="I26" s="81" t="s">
        <v>35</v>
      </c>
      <c r="J26" s="82"/>
      <c r="K26" s="82"/>
      <c r="L26" s="83"/>
    </row>
    <row r="27" spans="1:12">
      <c r="A27" s="49" t="s">
        <v>36</v>
      </c>
      <c r="B27" s="63" t="s">
        <v>37</v>
      </c>
      <c r="C27" s="64" t="s">
        <v>38</v>
      </c>
      <c r="D27" s="65" t="s">
        <v>39</v>
      </c>
      <c r="E27" s="57">
        <v>3</v>
      </c>
      <c r="F27" s="58">
        <v>1000</v>
      </c>
      <c r="G27" s="59">
        <v>1.5</v>
      </c>
      <c r="H27" s="62">
        <f>F27*E27*G27</f>
        <v>4500</v>
      </c>
      <c r="I27" s="57">
        <v>3</v>
      </c>
      <c r="J27" s="58">
        <v>1000</v>
      </c>
      <c r="K27" s="59">
        <v>1.5</v>
      </c>
      <c r="L27" s="62">
        <f t="shared" si="1"/>
        <v>4500</v>
      </c>
    </row>
    <row r="28" spans="1:12">
      <c r="A28" s="49" t="s">
        <v>40</v>
      </c>
      <c r="B28" s="63" t="s">
        <v>41</v>
      </c>
      <c r="C28" s="64" t="s">
        <v>42</v>
      </c>
      <c r="D28" s="65" t="s">
        <v>43</v>
      </c>
      <c r="E28" s="57">
        <v>1</v>
      </c>
      <c r="F28" s="58">
        <v>5</v>
      </c>
      <c r="G28" s="59">
        <v>200</v>
      </c>
      <c r="H28" s="62">
        <f>F28*E28*G28</f>
        <v>1000</v>
      </c>
      <c r="I28" s="57">
        <v>1</v>
      </c>
      <c r="J28" s="58">
        <v>5</v>
      </c>
      <c r="K28" s="59">
        <v>200</v>
      </c>
      <c r="L28" s="62">
        <f t="shared" si="1"/>
        <v>1000</v>
      </c>
    </row>
    <row r="29" spans="1:12">
      <c r="A29" s="60" t="s">
        <v>28</v>
      </c>
      <c r="B29" s="60"/>
      <c r="C29" s="60"/>
      <c r="D29" s="60"/>
      <c r="E29" s="60"/>
      <c r="F29" s="60"/>
      <c r="G29" s="61"/>
      <c r="H29" s="62">
        <f>SUM(H27:H28)</f>
        <v>5500</v>
      </c>
      <c r="I29" s="84" t="s">
        <v>28</v>
      </c>
      <c r="J29" s="84"/>
      <c r="K29" s="84"/>
      <c r="L29" s="85">
        <f>SUM(L27:L28)</f>
        <v>5500</v>
      </c>
    </row>
    <row r="30" spans="1:12">
      <c r="A30" s="66" t="s">
        <v>28</v>
      </c>
      <c r="B30" s="66"/>
      <c r="C30" s="66"/>
      <c r="D30" s="66"/>
      <c r="E30" s="66"/>
      <c r="F30" s="66"/>
      <c r="G30" s="67"/>
      <c r="H30" s="68">
        <f>H17+H29+H21+H25</f>
        <v>19900</v>
      </c>
      <c r="I30" s="84" t="s">
        <v>44</v>
      </c>
      <c r="J30" s="84"/>
      <c r="K30" s="84"/>
      <c r="L30" s="85">
        <f>L17+L21+L25+L29</f>
        <v>19900</v>
      </c>
    </row>
    <row r="31" spans="1:12">
      <c r="A31" s="42">
        <v>5</v>
      </c>
      <c r="B31" s="43" t="s">
        <v>45</v>
      </c>
      <c r="C31" s="44">
        <v>0.06</v>
      </c>
      <c r="D31" s="42"/>
      <c r="E31" s="45"/>
      <c r="F31" s="46"/>
      <c r="G31" s="47"/>
      <c r="H31" s="48"/>
      <c r="I31" s="81" t="s">
        <v>45</v>
      </c>
      <c r="J31" s="82"/>
      <c r="K31" s="82"/>
      <c r="L31" s="83"/>
    </row>
    <row r="32" spans="1:12">
      <c r="A32" s="69" t="s">
        <v>28</v>
      </c>
      <c r="B32" s="69"/>
      <c r="C32" s="69"/>
      <c r="D32" s="70"/>
      <c r="E32" s="69"/>
      <c r="F32" s="69"/>
      <c r="G32" s="71"/>
      <c r="H32" s="72">
        <f>H30*C31</f>
        <v>1194</v>
      </c>
      <c r="I32" s="84" t="s">
        <v>28</v>
      </c>
      <c r="J32" s="84"/>
      <c r="K32" s="84"/>
      <c r="L32" s="72">
        <f>L30*C31</f>
        <v>1194</v>
      </c>
    </row>
    <row r="33" spans="1:12">
      <c r="A33" s="73"/>
      <c r="B33" s="73"/>
      <c r="C33" s="73"/>
      <c r="D33" s="73"/>
      <c r="E33" s="73"/>
      <c r="F33" s="73"/>
      <c r="G33" s="74"/>
      <c r="H33" s="73"/>
      <c r="I33" s="86"/>
      <c r="J33" s="86"/>
      <c r="K33" s="86"/>
      <c r="L33" s="86"/>
    </row>
    <row r="34" spans="1:12">
      <c r="A34" s="75" t="s">
        <v>46</v>
      </c>
      <c r="B34" s="75"/>
      <c r="C34" s="75"/>
      <c r="D34" s="75"/>
      <c r="E34" s="75"/>
      <c r="F34" s="75"/>
      <c r="G34" s="76"/>
      <c r="H34" s="77">
        <f>H30+H32</f>
        <v>21094</v>
      </c>
      <c r="I34" s="87" t="s">
        <v>46</v>
      </c>
      <c r="J34" s="88"/>
      <c r="K34" s="89"/>
      <c r="L34" s="90">
        <f>L30+L32</f>
        <v>21094</v>
      </c>
    </row>
    <row r="35" s="2" customFormat="1" ht="22.5" spans="1:12">
      <c r="A35" s="78" t="s">
        <v>47</v>
      </c>
      <c r="B35" s="78"/>
      <c r="C35" s="78"/>
      <c r="D35" s="78"/>
      <c r="E35" s="78"/>
      <c r="F35" s="78"/>
      <c r="G35" s="78"/>
      <c r="H35" s="79">
        <v>10000</v>
      </c>
      <c r="I35" s="91" t="s">
        <v>48</v>
      </c>
      <c r="J35" s="91"/>
      <c r="K35" s="91"/>
      <c r="L35" s="79">
        <v>10000</v>
      </c>
    </row>
  </sheetData>
  <mergeCells count="33">
    <mergeCell ref="A2:C2"/>
    <mergeCell ref="D4:F4"/>
    <mergeCell ref="D5:F5"/>
    <mergeCell ref="D6:F6"/>
    <mergeCell ref="D7:F7"/>
    <mergeCell ref="D8:F8"/>
    <mergeCell ref="D9:F9"/>
    <mergeCell ref="D10:F10"/>
    <mergeCell ref="D11:F11"/>
    <mergeCell ref="I12:L12"/>
    <mergeCell ref="I14:L14"/>
    <mergeCell ref="A17:G17"/>
    <mergeCell ref="I17:K17"/>
    <mergeCell ref="I18:L18"/>
    <mergeCell ref="A21:G21"/>
    <mergeCell ref="I21:K21"/>
    <mergeCell ref="I22:L22"/>
    <mergeCell ref="A25:G25"/>
    <mergeCell ref="I25:K25"/>
    <mergeCell ref="I26:L26"/>
    <mergeCell ref="A29:G29"/>
    <mergeCell ref="I29:K29"/>
    <mergeCell ref="A30:G30"/>
    <mergeCell ref="I30:K30"/>
    <mergeCell ref="I31:L31"/>
    <mergeCell ref="A32:G32"/>
    <mergeCell ref="I32:K32"/>
    <mergeCell ref="A33:H33"/>
    <mergeCell ref="I33:L33"/>
    <mergeCell ref="A34:G34"/>
    <mergeCell ref="I34:K34"/>
    <mergeCell ref="A35:G35"/>
    <mergeCell ref="I35:K3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2014-02-12T16:04:00Z</dcterms:created>
  <cp:lastPrinted>2021-10-25T10:19:00Z</cp:lastPrinted>
  <dcterms:modified xsi:type="dcterms:W3CDTF">2024-11-28T02:58:15Z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C36D440D33104FCB8E963822F25ED71A_13</vt:lpwstr>
  </property>
  <property fmtid="{D5CDD505-2E9C-101B-9397-08002B2CF9AE}" pid="10" name="KSOProductBuildVer">
    <vt:lpwstr>2052-12.1.0.18912</vt:lpwstr>
  </property>
</Properties>
</file>