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4000" windowHeight="9675"/>
  </bookViews>
  <sheets>
    <sheet name="结算单" sheetId="5" r:id="rId1"/>
  </sheets>
  <calcPr calcId="152511"/>
</workbook>
</file>

<file path=xl/calcChain.xml><?xml version="1.0" encoding="utf-8"?>
<calcChain xmlns="http://schemas.openxmlformats.org/spreadsheetml/2006/main">
  <c r="R15" i="5" l="1"/>
  <c r="R14" i="5"/>
  <c r="R13" i="5"/>
  <c r="R12" i="5"/>
  <c r="R16" i="5" s="1"/>
  <c r="M8" i="5"/>
  <c r="L6" i="5"/>
  <c r="L5" i="5"/>
  <c r="R18" i="5" l="1"/>
  <c r="M5" i="5"/>
  <c r="R20" i="5" l="1"/>
  <c r="M7" i="5" s="1"/>
  <c r="M6" i="5"/>
  <c r="H15" i="5" l="1"/>
  <c r="H14" i="5"/>
  <c r="H16" i="5"/>
  <c r="H18" i="5"/>
  <c r="H20" i="5"/>
  <c r="H12" i="5"/>
  <c r="H13" i="5"/>
  <c r="C7" i="5"/>
  <c r="C6" i="5"/>
  <c r="B6" i="5"/>
  <c r="C5" i="5"/>
  <c r="B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N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O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P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<sst xmlns="http://schemas.openxmlformats.org/spreadsheetml/2006/main" count="82" uniqueCount="53">
  <si>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</si>
  <si>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</si>
  <si>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</si>
  <si>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</si>
  <si>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</si>
  <si>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</si>
  <si>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</si>
  <si>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</si>
  <si>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</si>
  <si>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</si>
  <si>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</si>
  <si>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</si>
  <si>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</si>
  <si>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</si>
  <si>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</si>
  <si>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</si>
  <si>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1-1</t>
  </si>
  <si>
    <t>1-2</t>
  </si>
  <si>
    <t>篇</t>
  </si>
  <si>
    <t>1-3</t>
  </si>
  <si>
    <t>1-4</t>
  </si>
  <si>
    <t>医学经理</t>
  </si>
  <si>
    <t>工时</t>
  </si>
  <si>
    <t>Total：</t>
  </si>
  <si>
    <t>税 Tax</t>
  </si>
  <si>
    <t>Total Amount</t>
  </si>
  <si>
    <t>中文原文下载</t>
    <phoneticPr fontId="24" type="noConversion"/>
  </si>
  <si>
    <t>英文原文下载</t>
    <phoneticPr fontId="24" type="noConversion"/>
  </si>
  <si>
    <t>篇</t>
    <phoneticPr fontId="24" type="noConversion"/>
  </si>
  <si>
    <t>主题检索</t>
    <phoneticPr fontId="24" type="noConversion"/>
  </si>
  <si>
    <t>个</t>
    <phoneticPr fontId="24" type="noConversion"/>
  </si>
  <si>
    <t>金纳多眩晕共识医学支持</t>
    <phoneticPr fontId="24" type="noConversion"/>
  </si>
  <si>
    <t>根据主题词对相关文献进行检索、阅读、汇总</t>
    <phoneticPr fontId="24" type="noConversion"/>
  </si>
  <si>
    <t>根据检索的文献进行中文原文下载（预估10篇，最终按实际结算）</t>
    <phoneticPr fontId="24" type="noConversion"/>
  </si>
  <si>
    <t>根据检索的文献进行英文原文下载（预估10篇，最终按实际结算）</t>
    <phoneticPr fontId="24" type="noConversion"/>
  </si>
  <si>
    <t>查询梳理文献，梳理支持文件（标题、摘要），根据已下载的文献整理，word/excel形式交付</t>
    <phoneticPr fontId="24" type="noConversion"/>
  </si>
  <si>
    <t>最终优惠金额</t>
    <phoneticPr fontId="24" type="noConversion"/>
  </si>
  <si>
    <t>最终优惠金额</t>
    <phoneticPr fontId="24" type="noConversion"/>
  </si>
  <si>
    <t>2024森世海亚金纳多眩晕共识医学支持项目结算单</t>
    <phoneticPr fontId="21" type="noConversion"/>
  </si>
  <si>
    <t>Quotation报价</t>
    <phoneticPr fontId="21" type="noConversion"/>
  </si>
  <si>
    <t>最终优惠金额</t>
    <phoneticPr fontId="21" type="noConversion"/>
  </si>
  <si>
    <t>金纳多眩晕共识医学支持</t>
    <phoneticPr fontId="21" type="noConversion"/>
  </si>
  <si>
    <t>中文原文下载</t>
    <phoneticPr fontId="21" type="noConversion"/>
  </si>
  <si>
    <t>根据检索的文献进行中文原文下载（预估10篇，最终按实际结算）</t>
    <phoneticPr fontId="21" type="noConversion"/>
  </si>
  <si>
    <t>篇</t>
    <phoneticPr fontId="21" type="noConversion"/>
  </si>
  <si>
    <t>英文原文下载</t>
    <phoneticPr fontId="21" type="noConversion"/>
  </si>
  <si>
    <t>根据检索的文献进行英文原文下载（预估10篇，最终按实际结算）</t>
    <phoneticPr fontId="21" type="noConversion"/>
  </si>
  <si>
    <t>主题检索</t>
    <phoneticPr fontId="21" type="noConversion"/>
  </si>
  <si>
    <t>根据主题词对相关文献进行检索、阅读、汇总</t>
    <phoneticPr fontId="21" type="noConversion"/>
  </si>
  <si>
    <t>个</t>
    <phoneticPr fontId="21" type="noConversion"/>
  </si>
  <si>
    <t>查询梳理文献，梳理支持文件（标题、摘要），根据已下载的文献整理，word/excel形式交付</t>
    <phoneticPr fontId="21" type="noConversion"/>
  </si>
  <si>
    <t>2024森世海亚金纳多眩晕共识医学支持项目报价单</t>
    <phoneticPr fontId="24" type="noConversion"/>
  </si>
  <si>
    <t>结算单明细表 Quotation Breakdown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</si>
</sst>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30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8"/>
      <color rgb="FFFF0000"/>
      <name val="微软雅黑"/>
      <family val="2"/>
      <charset val="134"/>
    </font>
    <font>
      <b/>
      <u/>
      <sz val="12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76" fontId="23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>
      <alignment vertical="top"/>
    </xf>
    <xf numFmtId="0" fontId="14" fillId="0" borderId="0">
      <alignment vertical="top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top"/>
    </xf>
    <xf numFmtId="0" fontId="14" fillId="0" borderId="0"/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5" fillId="0" borderId="0">
      <alignment vertical="top"/>
    </xf>
  </cellStyleXfs>
  <cellXfs count="65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0" fontId="25" fillId="0" borderId="4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6" fillId="5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180" fontId="28" fillId="0" borderId="6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wrapText="1"/>
    </xf>
    <xf numFmtId="0" fontId="29" fillId="0" borderId="2" xfId="0" applyFont="1" applyBorder="1" applyAlignment="1">
      <alignment vertical="center" wrapText="1"/>
    </xf>
    <xf numFmtId="176" fontId="29" fillId="0" borderId="2" xfId="1" applyFont="1" applyBorder="1" applyAlignment="1"/>
    <xf numFmtId="0" fontId="1" fillId="0" borderId="0" xfId="0" applyFont="1" applyAlignment="1">
      <alignment horizontal="left" vertical="top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</cellXfs>
  <cellStyles count="22">
    <cellStyle name="0,0_x000d__x000a_NA_x000d__x000a_" xfId="2"/>
    <cellStyle name="Comma 2" xfId="3"/>
    <cellStyle name="Normal 2" xfId="4"/>
    <cellStyle name="Normal 3" xfId="5"/>
    <cellStyle name="Normal_Event Logistic Service RFQ Template_v3" xfId="6"/>
    <cellStyle name="標準_Meeting Request（1125 价）" xfId="7"/>
    <cellStyle name="差_20131026　杭州無錫2日間見積もり(0929)" xfId="8"/>
    <cellStyle name="差_Meeting Request（1125 价）" xfId="9"/>
    <cellStyle name="常规" xfId="0" builtinId="0"/>
    <cellStyle name="常规 2" xfId="10"/>
    <cellStyle name="常规 2 2 4" xfId="11"/>
    <cellStyle name="常规 2 5" xfId="12"/>
    <cellStyle name="常规 3" xfId="13"/>
    <cellStyle name="常规 3 2" xfId="14"/>
    <cellStyle name="常规 3 3" xfId="15"/>
    <cellStyle name="常规 4" xfId="16"/>
    <cellStyle name="常规 5" xfId="17"/>
    <cellStyle name="好_20131026　杭州無錫2日間見積もり(0929)" xfId="18"/>
    <cellStyle name="好_Meeting Request（1125 价）" xfId="19"/>
    <cellStyle name="千位分隔" xfId="1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1"/>
  <sheetViews>
    <sheetView showGridLines="0" tabSelected="1" zoomScale="71" zoomScaleNormal="71" workbookViewId="0">
      <selection activeCell="T13" sqref="T13"/>
    </sheetView>
  </sheetViews>
  <sheetFormatPr defaultColWidth="9" defaultRowHeight="17.25"/>
  <cols>
    <col min="1" max="1" width="6.375" style="1" customWidth="1"/>
    <col min="2" max="2" width="42.875" style="2" customWidth="1"/>
    <col min="3" max="3" width="61.75" style="3" customWidth="1"/>
    <col min="4" max="4" width="8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11.625" style="2" customWidth="1"/>
    <col min="10" max="10" width="13.625" style="2" hidden="1" customWidth="1"/>
    <col min="11" max="11" width="17" style="2" customWidth="1"/>
    <col min="12" max="12" width="44.375" style="2" customWidth="1"/>
    <col min="13" max="13" width="63.25" style="2" customWidth="1"/>
    <col min="14" max="14" width="8" style="2" customWidth="1"/>
    <col min="15" max="15" width="6.75" style="2" customWidth="1"/>
    <col min="16" max="16" width="7.75" style="2" customWidth="1"/>
    <col min="17" max="17" width="7.625" style="2" customWidth="1"/>
    <col min="18" max="18" width="16.125" style="2" customWidth="1"/>
    <col min="19" max="16384" width="9" style="2"/>
  </cols>
  <sheetData>
    <row r="2" spans="1:18" ht="22.5">
      <c r="A2" s="55" t="s">
        <v>51</v>
      </c>
      <c r="B2" s="55"/>
      <c r="C2" s="55"/>
      <c r="D2" s="5"/>
      <c r="E2" s="5"/>
      <c r="G2" s="2"/>
      <c r="K2" s="55" t="s">
        <v>38</v>
      </c>
      <c r="L2" s="55"/>
      <c r="M2" s="55"/>
      <c r="N2" s="5"/>
      <c r="O2" s="5"/>
      <c r="P2" s="4"/>
    </row>
    <row r="3" spans="1:18" ht="120.75">
      <c r="A3" s="6"/>
      <c r="B3" s="7" t="s">
        <v>0</v>
      </c>
      <c r="C3" s="8" t="s">
        <v>1</v>
      </c>
      <c r="E3" s="54"/>
      <c r="F3" s="54"/>
      <c r="G3" s="54"/>
      <c r="H3" s="54"/>
      <c r="K3" s="6"/>
      <c r="L3" s="7" t="s">
        <v>0</v>
      </c>
      <c r="M3" s="8" t="s">
        <v>1</v>
      </c>
      <c r="O3" s="54"/>
      <c r="P3" s="54"/>
      <c r="Q3" s="54"/>
      <c r="R3" s="54"/>
    </row>
    <row r="4" spans="1:18" ht="36">
      <c r="A4" s="9" t="s">
        <v>2</v>
      </c>
      <c r="B4" s="10" t="s">
        <v>3</v>
      </c>
      <c r="C4" s="11" t="s">
        <v>4</v>
      </c>
      <c r="D4" s="12"/>
      <c r="E4" s="54"/>
      <c r="F4" s="54"/>
      <c r="G4" s="54"/>
      <c r="H4" s="54"/>
      <c r="K4" s="9" t="s">
        <v>2</v>
      </c>
      <c r="L4" s="10" t="s">
        <v>3</v>
      </c>
      <c r="M4" s="64" t="s">
        <v>39</v>
      </c>
      <c r="N4" s="12"/>
      <c r="O4" s="54"/>
      <c r="P4" s="54"/>
      <c r="Q4" s="54"/>
      <c r="R4" s="54"/>
    </row>
    <row r="5" spans="1:18" ht="20.25" customHeight="1">
      <c r="A5" s="13" t="s">
        <v>5</v>
      </c>
      <c r="B5" s="14" t="str">
        <f>B11</f>
        <v>金纳多眩晕共识医学支持</v>
      </c>
      <c r="C5" s="15">
        <f>H16</f>
        <v>20800</v>
      </c>
      <c r="D5" s="12"/>
      <c r="E5" s="54"/>
      <c r="F5" s="54"/>
      <c r="G5" s="54"/>
      <c r="H5" s="54"/>
      <c r="K5" s="13" t="s">
        <v>5</v>
      </c>
      <c r="L5" s="14" t="str">
        <f>L11</f>
        <v>金纳多眩晕共识医学支持</v>
      </c>
      <c r="M5" s="15">
        <f>R16</f>
        <v>24190</v>
      </c>
      <c r="N5" s="12"/>
      <c r="O5" s="54"/>
      <c r="P5" s="54"/>
      <c r="Q5" s="54"/>
      <c r="R5" s="54"/>
    </row>
    <row r="6" spans="1:18">
      <c r="A6" s="13" t="s">
        <v>6</v>
      </c>
      <c r="B6" s="14" t="str">
        <f>B17</f>
        <v>税 Tax</v>
      </c>
      <c r="C6" s="15">
        <f>H18</f>
        <v>1248</v>
      </c>
      <c r="D6" s="12"/>
      <c r="E6" s="54"/>
      <c r="F6" s="54"/>
      <c r="G6" s="54"/>
      <c r="H6" s="54"/>
      <c r="K6" s="13" t="s">
        <v>6</v>
      </c>
      <c r="L6" s="14" t="str">
        <f>L17</f>
        <v>税 Tax</v>
      </c>
      <c r="M6" s="15">
        <f>R18</f>
        <v>1451.3999999999999</v>
      </c>
      <c r="N6" s="12"/>
      <c r="O6" s="54"/>
      <c r="P6" s="54"/>
      <c r="Q6" s="54"/>
      <c r="R6" s="54"/>
    </row>
    <row r="7" spans="1:18" ht="23.25" customHeight="1">
      <c r="A7" s="16"/>
      <c r="B7" s="17" t="s">
        <v>7</v>
      </c>
      <c r="C7" s="18">
        <f>H20</f>
        <v>22048</v>
      </c>
      <c r="D7" s="12"/>
      <c r="E7" s="54"/>
      <c r="F7" s="54"/>
      <c r="G7" s="54"/>
      <c r="H7" s="54"/>
      <c r="K7" s="16"/>
      <c r="L7" s="17" t="s">
        <v>7</v>
      </c>
      <c r="M7" s="18">
        <f>R20</f>
        <v>25641.4</v>
      </c>
      <c r="N7" s="12"/>
      <c r="O7" s="54"/>
      <c r="P7" s="54"/>
      <c r="Q7" s="54"/>
      <c r="R7" s="54"/>
    </row>
    <row r="8" spans="1:18" ht="21" customHeight="1">
      <c r="A8" s="46"/>
      <c r="B8" s="47" t="s">
        <v>36</v>
      </c>
      <c r="C8" s="48">
        <v>20000</v>
      </c>
      <c r="D8" s="12"/>
      <c r="E8" s="44"/>
      <c r="F8" s="44"/>
      <c r="G8" s="44"/>
      <c r="H8" s="44"/>
      <c r="K8" s="46"/>
      <c r="L8" s="47" t="s">
        <v>40</v>
      </c>
      <c r="M8" s="48">
        <f>R21</f>
        <v>20000</v>
      </c>
      <c r="N8" s="12"/>
      <c r="O8" s="49"/>
      <c r="P8" s="49"/>
      <c r="Q8" s="49"/>
      <c r="R8" s="49"/>
    </row>
    <row r="9" spans="1:18" ht="38.450000000000003" customHeight="1">
      <c r="A9" s="6"/>
      <c r="B9" s="19" t="s">
        <v>8</v>
      </c>
      <c r="C9" s="20"/>
      <c r="D9" s="12"/>
      <c r="G9" s="2"/>
      <c r="K9" s="6"/>
      <c r="L9" s="19" t="s">
        <v>52</v>
      </c>
      <c r="M9" s="20"/>
      <c r="N9" s="12"/>
      <c r="O9" s="4"/>
      <c r="P9" s="4"/>
    </row>
    <row r="10" spans="1:18" ht="36">
      <c r="A10" s="21" t="s">
        <v>9</v>
      </c>
      <c r="B10" s="22" t="s">
        <v>10</v>
      </c>
      <c r="C10" s="22"/>
      <c r="D10" s="23" t="s">
        <v>11</v>
      </c>
      <c r="E10" s="23" t="s">
        <v>12</v>
      </c>
      <c r="F10" s="24" t="s">
        <v>13</v>
      </c>
      <c r="G10" s="24" t="s">
        <v>14</v>
      </c>
      <c r="H10" s="25" t="s">
        <v>15</v>
      </c>
      <c r="K10" s="21" t="s">
        <v>9</v>
      </c>
      <c r="L10" s="22" t="s">
        <v>10</v>
      </c>
      <c r="M10" s="22"/>
      <c r="N10" s="23" t="s">
        <v>11</v>
      </c>
      <c r="O10" s="23" t="s">
        <v>12</v>
      </c>
      <c r="P10" s="24" t="s">
        <v>13</v>
      </c>
      <c r="Q10" s="24" t="s">
        <v>14</v>
      </c>
      <c r="R10" s="25" t="s">
        <v>15</v>
      </c>
    </row>
    <row r="11" spans="1:18" ht="18">
      <c r="A11" s="26" t="s">
        <v>5</v>
      </c>
      <c r="B11" s="41" t="s">
        <v>31</v>
      </c>
      <c r="C11" s="27"/>
      <c r="D11" s="27"/>
      <c r="E11" s="28"/>
      <c r="F11" s="29"/>
      <c r="G11" s="29"/>
      <c r="H11" s="30"/>
      <c r="K11" s="26" t="s">
        <v>5</v>
      </c>
      <c r="L11" s="27" t="s">
        <v>41</v>
      </c>
      <c r="M11" s="27"/>
      <c r="N11" s="27"/>
      <c r="O11" s="28"/>
      <c r="P11" s="29"/>
      <c r="Q11" s="29"/>
      <c r="R11" s="30"/>
    </row>
    <row r="12" spans="1:18" ht="26.25" customHeight="1">
      <c r="A12" s="31" t="s">
        <v>16</v>
      </c>
      <c r="B12" s="39" t="s">
        <v>26</v>
      </c>
      <c r="C12" s="42" t="s">
        <v>33</v>
      </c>
      <c r="D12" s="40" t="s">
        <v>28</v>
      </c>
      <c r="E12" s="33">
        <v>1</v>
      </c>
      <c r="F12" s="34">
        <v>10</v>
      </c>
      <c r="G12" s="34">
        <v>30</v>
      </c>
      <c r="H12" s="35">
        <f>G12*F12*E12</f>
        <v>300</v>
      </c>
      <c r="K12" s="31" t="s">
        <v>16</v>
      </c>
      <c r="L12" s="32" t="s">
        <v>42</v>
      </c>
      <c r="M12" s="42" t="s">
        <v>43</v>
      </c>
      <c r="N12" s="33" t="s">
        <v>44</v>
      </c>
      <c r="O12" s="33">
        <v>1</v>
      </c>
      <c r="P12" s="34">
        <v>74</v>
      </c>
      <c r="Q12" s="34">
        <v>30</v>
      </c>
      <c r="R12" s="35">
        <f>Q12*P12*O12</f>
        <v>2220</v>
      </c>
    </row>
    <row r="13" spans="1:18" ht="29.25" customHeight="1">
      <c r="A13" s="31" t="s">
        <v>17</v>
      </c>
      <c r="B13" s="39" t="s">
        <v>27</v>
      </c>
      <c r="C13" s="43" t="s">
        <v>34</v>
      </c>
      <c r="D13" s="33" t="s">
        <v>18</v>
      </c>
      <c r="E13" s="33">
        <v>1</v>
      </c>
      <c r="F13" s="34">
        <v>10</v>
      </c>
      <c r="G13" s="34">
        <v>30</v>
      </c>
      <c r="H13" s="35">
        <f>G13*F13*E13</f>
        <v>300</v>
      </c>
      <c r="K13" s="31" t="s">
        <v>17</v>
      </c>
      <c r="L13" s="32" t="s">
        <v>45</v>
      </c>
      <c r="M13" s="43" t="s">
        <v>46</v>
      </c>
      <c r="N13" s="33" t="s">
        <v>18</v>
      </c>
      <c r="O13" s="33">
        <v>1</v>
      </c>
      <c r="P13" s="34">
        <v>59</v>
      </c>
      <c r="Q13" s="34">
        <v>30</v>
      </c>
      <c r="R13" s="35">
        <f>Q13*P13*O13</f>
        <v>1770</v>
      </c>
    </row>
    <row r="14" spans="1:18" ht="22.5" customHeight="1">
      <c r="A14" s="31" t="s">
        <v>19</v>
      </c>
      <c r="B14" s="39" t="s">
        <v>29</v>
      </c>
      <c r="C14" s="42" t="s">
        <v>32</v>
      </c>
      <c r="D14" s="40" t="s">
        <v>30</v>
      </c>
      <c r="E14" s="33">
        <v>1</v>
      </c>
      <c r="F14" s="34">
        <v>4</v>
      </c>
      <c r="G14" s="34">
        <v>50</v>
      </c>
      <c r="H14" s="35">
        <f>G14*F14*E14</f>
        <v>200</v>
      </c>
      <c r="K14" s="31" t="s">
        <v>19</v>
      </c>
      <c r="L14" s="32" t="s">
        <v>47</v>
      </c>
      <c r="M14" s="42" t="s">
        <v>48</v>
      </c>
      <c r="N14" s="33" t="s">
        <v>49</v>
      </c>
      <c r="O14" s="33">
        <v>1</v>
      </c>
      <c r="P14" s="34">
        <v>4</v>
      </c>
      <c r="Q14" s="34">
        <v>50</v>
      </c>
      <c r="R14" s="35">
        <f>Q14*P14*O14</f>
        <v>200</v>
      </c>
    </row>
    <row r="15" spans="1:18" ht="37.5" customHeight="1">
      <c r="A15" s="31" t="s">
        <v>20</v>
      </c>
      <c r="B15" s="32" t="s">
        <v>21</v>
      </c>
      <c r="C15" s="42" t="s">
        <v>35</v>
      </c>
      <c r="D15" s="33" t="s">
        <v>22</v>
      </c>
      <c r="E15" s="33">
        <v>1</v>
      </c>
      <c r="F15" s="34">
        <v>40</v>
      </c>
      <c r="G15" s="34">
        <v>500</v>
      </c>
      <c r="H15" s="35">
        <f>E15*F15*G15</f>
        <v>20000</v>
      </c>
      <c r="K15" s="31" t="s">
        <v>20</v>
      </c>
      <c r="L15" s="32" t="s">
        <v>21</v>
      </c>
      <c r="M15" s="42" t="s">
        <v>50</v>
      </c>
      <c r="N15" s="33" t="s">
        <v>22</v>
      </c>
      <c r="O15" s="33">
        <v>1</v>
      </c>
      <c r="P15" s="34">
        <v>40</v>
      </c>
      <c r="Q15" s="34">
        <v>500</v>
      </c>
      <c r="R15" s="35">
        <f>O15*P15*Q15</f>
        <v>20000</v>
      </c>
    </row>
    <row r="16" spans="1:18" ht="18">
      <c r="A16" s="56" t="s">
        <v>23</v>
      </c>
      <c r="B16" s="57"/>
      <c r="C16" s="57"/>
      <c r="D16" s="57"/>
      <c r="E16" s="57"/>
      <c r="F16" s="57"/>
      <c r="G16" s="58"/>
      <c r="H16" s="36">
        <f>SUM(H12:H15)</f>
        <v>20800</v>
      </c>
      <c r="K16" s="56" t="s">
        <v>23</v>
      </c>
      <c r="L16" s="57"/>
      <c r="M16" s="57"/>
      <c r="N16" s="57"/>
      <c r="O16" s="57"/>
      <c r="P16" s="57"/>
      <c r="Q16" s="58"/>
      <c r="R16" s="36">
        <f>SUM(R12:R15)</f>
        <v>24190</v>
      </c>
    </row>
    <row r="17" spans="1:18" ht="18">
      <c r="A17" s="37">
        <v>2</v>
      </c>
      <c r="B17" s="27" t="s">
        <v>24</v>
      </c>
      <c r="C17" s="59">
        <v>0.06</v>
      </c>
      <c r="D17" s="60"/>
      <c r="E17" s="60"/>
      <c r="F17" s="60"/>
      <c r="G17" s="61"/>
      <c r="H17" s="30"/>
      <c r="K17" s="37">
        <v>2</v>
      </c>
      <c r="L17" s="27" t="s">
        <v>24</v>
      </c>
      <c r="M17" s="59">
        <v>0.06</v>
      </c>
      <c r="N17" s="60"/>
      <c r="O17" s="60"/>
      <c r="P17" s="60"/>
      <c r="Q17" s="61"/>
      <c r="R17" s="30"/>
    </row>
    <row r="18" spans="1:18" ht="18">
      <c r="A18" s="62" t="s">
        <v>23</v>
      </c>
      <c r="B18" s="62"/>
      <c r="C18" s="62"/>
      <c r="D18" s="62"/>
      <c r="E18" s="62"/>
      <c r="F18" s="62"/>
      <c r="G18" s="62"/>
      <c r="H18" s="36">
        <f>H16*0.06</f>
        <v>1248</v>
      </c>
      <c r="K18" s="62" t="s">
        <v>23</v>
      </c>
      <c r="L18" s="62"/>
      <c r="M18" s="62"/>
      <c r="N18" s="62"/>
      <c r="O18" s="62"/>
      <c r="P18" s="62"/>
      <c r="Q18" s="62"/>
      <c r="R18" s="36">
        <f>R16*0.06</f>
        <v>1451.3999999999999</v>
      </c>
    </row>
    <row r="19" spans="1:18">
      <c r="A19" s="63"/>
      <c r="B19" s="63"/>
      <c r="C19" s="63"/>
      <c r="D19" s="63"/>
      <c r="E19" s="63"/>
      <c r="F19" s="63"/>
      <c r="G19" s="63"/>
      <c r="H19" s="63"/>
      <c r="K19" s="63"/>
      <c r="L19" s="63"/>
      <c r="M19" s="63"/>
      <c r="N19" s="63"/>
      <c r="O19" s="63"/>
      <c r="P19" s="63"/>
      <c r="Q19" s="63"/>
      <c r="R19" s="63"/>
    </row>
    <row r="20" spans="1:18" ht="18">
      <c r="A20" s="53" t="s">
        <v>25</v>
      </c>
      <c r="B20" s="53"/>
      <c r="C20" s="53"/>
      <c r="D20" s="53"/>
      <c r="E20" s="53"/>
      <c r="F20" s="53"/>
      <c r="G20" s="53"/>
      <c r="H20" s="38">
        <f>H18+H16</f>
        <v>22048</v>
      </c>
      <c r="K20" s="53" t="s">
        <v>25</v>
      </c>
      <c r="L20" s="53"/>
      <c r="M20" s="53"/>
      <c r="N20" s="53"/>
      <c r="O20" s="53"/>
      <c r="P20" s="53"/>
      <c r="Q20" s="53"/>
      <c r="R20" s="38">
        <f>R18+R16</f>
        <v>25641.4</v>
      </c>
    </row>
    <row r="21" spans="1:18" ht="26.25" customHeight="1">
      <c r="A21" s="50" t="s">
        <v>37</v>
      </c>
      <c r="B21" s="51"/>
      <c r="C21" s="51"/>
      <c r="D21" s="51"/>
      <c r="E21" s="51"/>
      <c r="F21" s="51"/>
      <c r="G21" s="52"/>
      <c r="H21" s="45">
        <v>20000</v>
      </c>
      <c r="K21" s="50" t="s">
        <v>40</v>
      </c>
      <c r="L21" s="51"/>
      <c r="M21" s="51"/>
      <c r="N21" s="51"/>
      <c r="O21" s="51"/>
      <c r="P21" s="51"/>
      <c r="Q21" s="52"/>
      <c r="R21" s="45">
        <v>20000</v>
      </c>
    </row>
  </sheetData>
  <mergeCells count="16">
    <mergeCell ref="K19:R19"/>
    <mergeCell ref="K20:Q20"/>
    <mergeCell ref="K21:Q21"/>
    <mergeCell ref="K2:M2"/>
    <mergeCell ref="O3:R7"/>
    <mergeCell ref="K16:Q16"/>
    <mergeCell ref="M17:Q17"/>
    <mergeCell ref="K18:Q18"/>
    <mergeCell ref="A21:G21"/>
    <mergeCell ref="A20:G20"/>
    <mergeCell ref="E3:H7"/>
    <mergeCell ref="A2:C2"/>
    <mergeCell ref="A16:G16"/>
    <mergeCell ref="C17:G17"/>
    <mergeCell ref="A18:G18"/>
    <mergeCell ref="A19:H19"/>
  </mergeCells>
  <phoneticPr fontId="24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刘煜圆</cp:lastModifiedBy>
  <cp:lastPrinted>2021-10-25T02:19:00Z</cp:lastPrinted>
  <dcterms:created xsi:type="dcterms:W3CDTF">2014-02-12T08:04:00Z</dcterms:created>
  <dcterms:modified xsi:type="dcterms:W3CDTF">2024-07-02T02:45:42Z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07BFAD7D54FF4E6E83082D9144139058_13</vt:lpwstr>
  </property>
  <property fmtid="{D5CDD505-2E9C-101B-9397-08002B2CF9AE}" pid="10" name="KSOProductBuildVer">
    <vt:lpwstr>2052-12.1.0.15712</vt:lpwstr>
  </property>
</Properties>
</file>