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3040" windowHeight="9060"/>
  </bookViews>
  <sheets>
    <sheet name="Summary" sheetId="9" r:id="rId1"/>
    <sheet name="Medical" sheetId="1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9" l="1"/>
  <c r="C15" i="9"/>
  <c r="C14" i="9"/>
  <c r="C13" i="9"/>
  <c r="H34" i="11"/>
  <c r="H11" i="11"/>
  <c r="H13" i="7"/>
  <c r="H12" i="7"/>
  <c r="H10" i="7"/>
  <c r="H9" i="7"/>
  <c r="H11" i="7" l="1"/>
  <c r="H32" i="11"/>
  <c r="H31" i="11"/>
  <c r="H30" i="11"/>
  <c r="H29" i="11"/>
  <c r="H28" i="11"/>
  <c r="H27" i="11"/>
  <c r="H26" i="11"/>
  <c r="H25" i="11"/>
  <c r="H24" i="11"/>
  <c r="H21" i="11"/>
  <c r="H20" i="11"/>
  <c r="H19" i="11"/>
  <c r="H18" i="11"/>
  <c r="H17" i="11"/>
  <c r="H16" i="11"/>
  <c r="H15" i="11"/>
  <c r="H14" i="11"/>
  <c r="H13" i="11"/>
  <c r="H10" i="11"/>
  <c r="H9" i="11"/>
  <c r="H33" i="11" l="1"/>
  <c r="H22" i="11"/>
  <c r="C11" i="9"/>
  <c r="C9" i="9" l="1"/>
</calcChain>
</file>

<file path=xl/sharedStrings.xml><?xml version="1.0" encoding="utf-8"?>
<sst xmlns="http://schemas.openxmlformats.org/spreadsheetml/2006/main" count="129" uniqueCount="55">
  <si>
    <t xml:space="preserve">Quotation 
</t>
  </si>
  <si>
    <t>Client:</t>
  </si>
  <si>
    <t>AstraZeneca</t>
  </si>
  <si>
    <t xml:space="preserve">Project Name: </t>
  </si>
  <si>
    <t>2023阿斯利康Fasenra医学材料制作项目</t>
  </si>
  <si>
    <t>Supplier Contact Information:</t>
  </si>
  <si>
    <t>Effective Date:</t>
  </si>
  <si>
    <t>Item</t>
  </si>
  <si>
    <t>Cost</t>
  </si>
  <si>
    <t>I.Medical</t>
  </si>
  <si>
    <t>Sub-total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</si>
  <si>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</si>
  <si>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</si>
  <si>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</si>
  <si>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</si>
  <si>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</si>
  <si>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</si>
  <si>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</si>
  <si>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</si>
  <si>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</si>
  <si>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Newsletter内容撰写(new work)</t>
  </si>
  <si>
    <t>包括医学编辑、适量文献检索、文案润色</t>
  </si>
  <si>
    <t>页</t>
  </si>
  <si>
    <t>英文原文下载</t>
  </si>
  <si>
    <t>篇</t>
  </si>
  <si>
    <t>Total：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</si>
  <si>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</si>
  <si>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</si>
  <si>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</si>
  <si>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</si>
  <si>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</si>
  <si>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</si>
  <si>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</si>
  <si>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中文原文下载</t>
  </si>
  <si>
    <t>文献标注(new work)</t>
  </si>
  <si>
    <t>根据所提供素材整理、高亮</t>
  </si>
  <si>
    <t>幻灯片解说词（中文）(new work)</t>
  </si>
  <si>
    <t>PPT美化(高级美化)(new work)</t>
  </si>
  <si>
    <t>使用Adobe绘图软件进行图标重绘、字体设计等</t>
  </si>
  <si>
    <t>主题词检索(new work)</t>
  </si>
  <si>
    <t>根据主题词对相关文献进行检索、阅读、汇总</t>
  </si>
  <si>
    <t>个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</si>
  <si>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</si>
  <si>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</si>
  <si>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</si>
  <si>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</si>
  <si>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</si>
  <si>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Creative Director</t>
  </si>
  <si>
    <t>Account Manager</t>
  </si>
  <si>
    <t>Benralizumab核心研究数据解读</t>
    <phoneticPr fontId="17" type="noConversion"/>
  </si>
  <si>
    <t>探索生物制剂治疗重度哮喘的合理时机</t>
    <phoneticPr fontId="17" type="noConversion"/>
  </si>
  <si>
    <t>Fasenra公众号推文</t>
    <phoneticPr fontId="17" type="noConversion"/>
  </si>
  <si>
    <t>II. Staffing Fee</t>
    <phoneticPr fontId="17" type="noConversion"/>
  </si>
  <si>
    <t>queen.liu@ubs-cn.com</t>
    <phoneticPr fontId="17" type="noConversion"/>
  </si>
  <si>
    <t>2024.9.10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</si>
</sst>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18">
    <font>
      <sz val="12"/>
      <name val="宋体"/>
      <charset val="134"/>
    </font>
    <font>
      <b/>
      <sz val="28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2"/>
      <name val="微软雅黑"/>
      <family val="2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5" fillId="0" borderId="0"/>
  </cellStyleXfs>
  <cellXfs count="73">
    <xf numFmtId="0" fontId="0" fillId="0" borderId="0" xfId="0">
      <alignment vertical="center"/>
    </xf>
    <xf numFmtId="0" fontId="16" fillId="0" borderId="0" xfId="7"/>
    <xf numFmtId="0" fontId="0" fillId="0" borderId="0" xfId="0" applyAlignment="1">
      <alignment vertical="center" wrapText="1"/>
    </xf>
    <xf numFmtId="0" fontId="2" fillId="0" borderId="0" xfId="4" applyFont="1">
      <alignment vertical="center"/>
    </xf>
    <xf numFmtId="176" fontId="3" fillId="0" borderId="0" xfId="4" applyNumberFormat="1" applyFont="1" applyAlignment="1">
      <alignment horizontal="left"/>
    </xf>
    <xf numFmtId="0" fontId="3" fillId="0" borderId="0" xfId="9" applyFont="1" applyAlignment="1">
      <alignment vertical="center" wrapText="1"/>
    </xf>
    <xf numFmtId="176" fontId="3" fillId="0" borderId="0" xfId="4" applyNumberFormat="1" applyFont="1" applyAlignment="1">
      <alignment horizontal="center"/>
    </xf>
    <xf numFmtId="0" fontId="3" fillId="0" borderId="0" xfId="9" applyFont="1" applyAlignment="1">
      <alignment wrapText="1"/>
    </xf>
    <xf numFmtId="0" fontId="2" fillId="0" borderId="0" xfId="9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right" vertical="center"/>
    </xf>
    <xf numFmtId="0" fontId="2" fillId="0" borderId="1" xfId="9" applyFont="1" applyBorder="1" applyAlignment="1">
      <alignment horizontal="center" vertical="center"/>
    </xf>
    <xf numFmtId="0" fontId="2" fillId="0" borderId="2" xfId="9" applyFont="1" applyBorder="1" applyAlignment="1">
      <alignment horizontal="center" vertical="center" wrapText="1"/>
    </xf>
    <xf numFmtId="0" fontId="2" fillId="0" borderId="2" xfId="9" applyFont="1" applyBorder="1" applyAlignment="1">
      <alignment horizontal="center" vertical="center"/>
    </xf>
    <xf numFmtId="0" fontId="2" fillId="0" borderId="3" xfId="9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40" fontId="5" fillId="0" borderId="10" xfId="8" applyNumberFormat="1" applyFont="1" applyBorder="1" applyAlignment="1">
      <alignment horizontal="center" vertical="center"/>
    </xf>
    <xf numFmtId="9" fontId="6" fillId="0" borderId="10" xfId="8" applyNumberFormat="1" applyFont="1" applyBorder="1" applyAlignment="1">
      <alignment horizontal="center" vertical="center"/>
    </xf>
    <xf numFmtId="177" fontId="6" fillId="0" borderId="10" xfId="8" applyNumberFormat="1" applyFont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 vertical="center"/>
    </xf>
    <xf numFmtId="178" fontId="4" fillId="4" borderId="16" xfId="9" applyNumberFormat="1" applyFont="1" applyFill="1" applyBorder="1" applyAlignment="1">
      <alignment horizontal="right" vertical="center"/>
    </xf>
    <xf numFmtId="176" fontId="4" fillId="0" borderId="0" xfId="4" applyNumberFormat="1" applyFont="1" applyAlignment="1"/>
    <xf numFmtId="176" fontId="4" fillId="0" borderId="0" xfId="4" applyNumberFormat="1" applyFont="1" applyAlignment="1">
      <alignment wrapText="1"/>
    </xf>
    <xf numFmtId="0" fontId="4" fillId="0" borderId="0" xfId="4" applyFont="1" applyAlignment="1">
      <alignment horizontal="left" vertical="center"/>
    </xf>
    <xf numFmtId="176" fontId="7" fillId="0" borderId="0" xfId="4" applyNumberFormat="1" applyFont="1" applyAlignment="1">
      <alignment horizontal="left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176" fontId="7" fillId="0" borderId="0" xfId="4" applyNumberFormat="1" applyFont="1" applyAlignment="1">
      <alignment horizontal="left" wrapText="1"/>
    </xf>
    <xf numFmtId="179" fontId="2" fillId="0" borderId="0" xfId="4" applyNumberFormat="1" applyFont="1" applyAlignment="1">
      <alignment horizontal="center" vertical="center"/>
    </xf>
    <xf numFmtId="179" fontId="3" fillId="0" borderId="0" xfId="4" applyNumberFormat="1" applyFont="1" applyAlignment="1">
      <alignment horizontal="center"/>
    </xf>
    <xf numFmtId="179" fontId="2" fillId="0" borderId="0" xfId="9" applyNumberFormat="1" applyFont="1" applyAlignment="1">
      <alignment horizontal="center" vertical="center"/>
    </xf>
    <xf numFmtId="40" fontId="8" fillId="0" borderId="10" xfId="8" applyNumberFormat="1" applyFont="1" applyBorder="1" applyAlignment="1">
      <alignment horizontal="center" vertical="center"/>
    </xf>
    <xf numFmtId="0" fontId="9" fillId="0" borderId="10" xfId="9" applyFont="1" applyBorder="1" applyAlignment="1">
      <alignment horizontal="center" vertical="center"/>
    </xf>
    <xf numFmtId="0" fontId="9" fillId="0" borderId="10" xfId="8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10" xfId="9" applyFont="1" applyBorder="1" applyAlignment="1">
      <alignment horizontal="center" vertical="center"/>
    </xf>
    <xf numFmtId="0" fontId="4" fillId="0" borderId="10" xfId="9" applyFont="1" applyBorder="1" applyAlignment="1">
      <alignment horizontal="center" vertical="center" wrapText="1"/>
    </xf>
    <xf numFmtId="179" fontId="4" fillId="0" borderId="10" xfId="9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37" fontId="8" fillId="0" borderId="10" xfId="1" applyNumberFormat="1" applyFont="1" applyFill="1" applyBorder="1" applyAlignment="1">
      <alignment horizontal="center" vertical="center"/>
    </xf>
    <xf numFmtId="180" fontId="4" fillId="0" borderId="10" xfId="1" applyNumberFormat="1" applyFont="1" applyFill="1" applyBorder="1" applyAlignment="1">
      <alignment horizontal="right" vertical="center"/>
    </xf>
    <xf numFmtId="180" fontId="4" fillId="4" borderId="10" xfId="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1" xfId="1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right" vertical="center" wrapText="1"/>
    </xf>
    <xf numFmtId="178" fontId="2" fillId="6" borderId="18" xfId="1" applyNumberFormat="1" applyFont="1" applyFill="1" applyBorder="1" applyAlignment="1">
      <alignment horizontal="right" vertical="center"/>
    </xf>
    <xf numFmtId="176" fontId="2" fillId="4" borderId="14" xfId="9" applyNumberFormat="1" applyFont="1" applyFill="1" applyBorder="1" applyAlignment="1">
      <alignment horizontal="right" vertical="center"/>
    </xf>
    <xf numFmtId="178" fontId="2" fillId="4" borderId="16" xfId="9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2" fillId="7" borderId="0" xfId="0" applyFont="1" applyFill="1" applyAlignment="1">
      <alignment horizontal="right" vertical="center"/>
    </xf>
    <xf numFmtId="10" fontId="3" fillId="7" borderId="0" xfId="2" applyNumberFormat="1" applyFont="1" applyFill="1" applyAlignment="1">
      <alignment vertical="center"/>
    </xf>
    <xf numFmtId="0" fontId="13" fillId="0" borderId="0" xfId="3" applyFill="1" applyBorder="1" applyAlignment="1">
      <alignment horizontal="left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2" borderId="4" xfId="9" applyFont="1" applyFill="1" applyBorder="1" applyAlignment="1">
      <alignment horizontal="left" vertical="center"/>
    </xf>
    <xf numFmtId="0" fontId="2" fillId="2" borderId="6" xfId="9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2" borderId="10" xfId="9" applyFont="1" applyFill="1" applyBorder="1" applyAlignment="1">
      <alignment horizontal="left" vertical="center"/>
    </xf>
    <xf numFmtId="0" fontId="4" fillId="0" borderId="10" xfId="4" applyFont="1" applyBorder="1" applyAlignment="1">
      <alignment horizontal="right" vertical="center" wrapText="1"/>
    </xf>
    <xf numFmtId="176" fontId="4" fillId="4" borderId="10" xfId="9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4" xfId="9" applyFont="1" applyFill="1" applyBorder="1" applyAlignment="1">
      <alignment horizontal="left" vertical="center" wrapText="1"/>
    </xf>
    <xf numFmtId="0" fontId="4" fillId="2" borderId="5" xfId="9" applyFont="1" applyFill="1" applyBorder="1" applyAlignment="1">
      <alignment horizontal="left" vertical="center"/>
    </xf>
    <xf numFmtId="0" fontId="4" fillId="2" borderId="6" xfId="9" applyFont="1" applyFill="1" applyBorder="1" applyAlignment="1">
      <alignment horizontal="left" vertical="center"/>
    </xf>
    <xf numFmtId="176" fontId="4" fillId="4" borderId="14" xfId="9" applyNumberFormat="1" applyFont="1" applyFill="1" applyBorder="1" applyAlignment="1">
      <alignment horizontal="right" vertical="center"/>
    </xf>
    <xf numFmtId="176" fontId="4" fillId="4" borderId="15" xfId="9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11">
    <cellStyle name="百分比" xfId="2" builtinId="5"/>
    <cellStyle name="常规" xfId="0" builtinId="0"/>
    <cellStyle name="常规 2" xfId="4"/>
    <cellStyle name="常规 2 2 2 2" xfId="5"/>
    <cellStyle name="常规 3 3" xfId="6"/>
    <cellStyle name="常规_flash" xfId="7"/>
    <cellStyle name="常规_quotation GW" xfId="8"/>
    <cellStyle name="常规_长城会短信相关活动报价1016" xfId="9"/>
    <cellStyle name="超链接" xfId="3" builtinId="8"/>
    <cellStyle name="千位分隔" xfId="1" builtinId="3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3"/>
  <sheetViews>
    <sheetView tabSelected="1" zoomScale="80" zoomScaleNormal="80" workbookViewId="0">
      <selection activeCell="H30" sqref="H30"/>
    </sheetView>
  </sheetViews>
  <sheetFormatPr defaultColWidth="8.875" defaultRowHeight="14.25"/>
  <cols>
    <col min="1" max="1" width="5.125" customWidth="1"/>
    <col min="2" max="2" width="31.75" customWidth="1"/>
    <col min="3" max="3" width="36.875" customWidth="1"/>
    <col min="4" max="4" width="19.375" customWidth="1"/>
  </cols>
  <sheetData>
    <row r="1" spans="2:3" ht="37.5" customHeight="1">
      <c r="B1" s="52" t="s">
        <v>0</v>
      </c>
      <c r="C1" s="53"/>
    </row>
    <row r="2" spans="2:3" ht="16.5">
      <c r="B2" s="3" t="s">
        <v>1</v>
      </c>
      <c r="C2" s="4" t="s">
        <v>2</v>
      </c>
    </row>
    <row r="3" spans="2:3" ht="16.5">
      <c r="B3" s="3" t="s">
        <v>3</v>
      </c>
      <c r="C3" s="4" t="s">
        <v>4</v>
      </c>
    </row>
    <row r="4" spans="2:3" s="1" customFormat="1" ht="16.5" customHeight="1">
      <c r="B4" s="8" t="s">
        <v>5</v>
      </c>
      <c r="C4" s="51" t="s">
        <v>53</v>
      </c>
    </row>
    <row r="5" spans="2:3" s="1" customFormat="1" ht="16.5" customHeight="1">
      <c r="B5" s="8" t="s">
        <v>6</v>
      </c>
      <c r="C5" s="9" t="s">
        <v>54</v>
      </c>
    </row>
    <row r="6" spans="2:3" s="1" customFormat="1" ht="16.5" customHeight="1">
      <c r="B6" s="10"/>
      <c r="C6" s="10"/>
    </row>
    <row r="7" spans="2:3" s="1" customFormat="1" ht="30.75" customHeight="1">
      <c r="B7" s="11" t="s">
        <v>7</v>
      </c>
      <c r="C7" s="14" t="s">
        <v>8</v>
      </c>
    </row>
    <row r="8" spans="2:3" s="1" customFormat="1" ht="15">
      <c r="B8" s="54" t="s">
        <v>9</v>
      </c>
      <c r="C8" s="55"/>
    </row>
    <row r="9" spans="2:3" s="1" customFormat="1" ht="16.5">
      <c r="B9" s="42" t="s">
        <v>10</v>
      </c>
      <c r="C9" s="43">
        <f>Medical!H34</f>
        <v>68610</v>
      </c>
    </row>
    <row r="10" spans="2:3" s="1" customFormat="1" ht="15">
      <c r="B10" s="54" t="s">
        <v>52</v>
      </c>
      <c r="C10" s="55"/>
    </row>
    <row r="11" spans="2:3" s="1" customFormat="1" ht="16.5">
      <c r="B11" s="42" t="s">
        <v>10</v>
      </c>
      <c r="C11" s="43">
        <f>'Staffing Fee'!H13</f>
        <v>12000</v>
      </c>
    </row>
    <row r="12" spans="2:3" ht="3.95" customHeight="1">
      <c r="B12" s="56"/>
      <c r="C12" s="57"/>
    </row>
    <row r="13" spans="2:3" ht="15">
      <c r="B13" s="44" t="s">
        <v>10</v>
      </c>
      <c r="C13" s="45">
        <f>C9+C11</f>
        <v>80610</v>
      </c>
    </row>
    <row r="14" spans="2:3" ht="15">
      <c r="B14" s="44" t="s">
        <v>11</v>
      </c>
      <c r="C14" s="45">
        <f>C13*0.06</f>
        <v>4836.5999999999995</v>
      </c>
    </row>
    <row r="15" spans="2:3" ht="15">
      <c r="B15" s="46" t="s">
        <v>12</v>
      </c>
      <c r="C15" s="47">
        <f>C13+C14</f>
        <v>85446.6</v>
      </c>
    </row>
    <row r="16" spans="2:3">
      <c r="B16" s="48"/>
      <c r="C16" s="48"/>
    </row>
    <row r="17" spans="2:3" ht="16.5">
      <c r="B17" s="49" t="s">
        <v>13</v>
      </c>
      <c r="C17" s="50">
        <f>+C11/C13</f>
        <v>0.14886490509862299</v>
      </c>
    </row>
    <row r="18" spans="2:3" ht="16.5">
      <c r="B18" s="21"/>
    </row>
    <row r="19" spans="2:3">
      <c r="B19" s="24"/>
    </row>
    <row r="20" spans="2:3">
      <c r="B20" s="24"/>
    </row>
    <row r="21" spans="2:3">
      <c r="B21" s="24"/>
    </row>
    <row r="22" spans="2:3">
      <c r="B22" s="24"/>
    </row>
    <row r="23" spans="2:3">
      <c r="B23" s="24"/>
    </row>
  </sheetData>
  <mergeCells count="4">
    <mergeCell ref="B1:C1"/>
    <mergeCell ref="B8:C8"/>
    <mergeCell ref="B10:C10"/>
    <mergeCell ref="B12:C12"/>
  </mergeCells>
  <phoneticPr fontId="17" type="noConversion"/>
  <hyperlinks>
    <hyperlink ref="C4" r:id="rId1"/>
  </hyperlinks>
  <pageMargins left="0.75" right="0.75" top="1" bottom="1" header="0.3" footer="0.3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"/>
  <sheetViews>
    <sheetView zoomScale="80" zoomScaleNormal="80" workbookViewId="0">
      <selection activeCell="C2" sqref="C2:C5"/>
    </sheetView>
  </sheetViews>
  <sheetFormatPr defaultColWidth="8.625" defaultRowHeight="17.25"/>
  <cols>
    <col min="2" max="2" width="30.375" customWidth="1"/>
    <col min="3" max="3" width="50" customWidth="1"/>
    <col min="4" max="4" width="15.625" customWidth="1"/>
    <col min="5" max="5" width="9.75" customWidth="1"/>
    <col min="6" max="6" width="8.125" style="34" customWidth="1"/>
    <col min="7" max="7" width="9" customWidth="1"/>
    <col min="8" max="8" width="11.75" customWidth="1"/>
  </cols>
  <sheetData>
    <row r="1" spans="2:8" ht="40.5">
      <c r="B1" s="52" t="s">
        <v>0</v>
      </c>
      <c r="C1" s="53"/>
      <c r="D1" s="3"/>
      <c r="E1" s="28"/>
      <c r="F1" s="3"/>
      <c r="G1" s="3"/>
      <c r="H1" s="3"/>
    </row>
    <row r="2" spans="2:8" ht="16.5">
      <c r="B2" s="3" t="s">
        <v>1</v>
      </c>
      <c r="C2" s="4" t="s">
        <v>2</v>
      </c>
      <c r="D2" s="5"/>
      <c r="E2" s="29"/>
      <c r="F2" s="6"/>
      <c r="G2" s="6"/>
      <c r="H2" s="6"/>
    </row>
    <row r="3" spans="2:8" ht="16.5">
      <c r="B3" s="3" t="s">
        <v>3</v>
      </c>
      <c r="C3" s="4" t="s">
        <v>4</v>
      </c>
      <c r="D3" s="7"/>
      <c r="E3" s="29"/>
      <c r="F3" s="6"/>
      <c r="G3" s="6"/>
      <c r="H3" s="6"/>
    </row>
    <row r="4" spans="2:8" ht="15">
      <c r="B4" s="8" t="s">
        <v>5</v>
      </c>
      <c r="C4" s="51" t="s">
        <v>53</v>
      </c>
      <c r="D4" s="8"/>
      <c r="E4" s="30"/>
      <c r="F4" s="8"/>
      <c r="G4" s="8"/>
      <c r="H4" s="8"/>
    </row>
    <row r="5" spans="2:8" ht="15">
      <c r="B5" s="8" t="s">
        <v>6</v>
      </c>
      <c r="C5" s="9" t="s">
        <v>54</v>
      </c>
      <c r="D5" s="8"/>
      <c r="E5" s="30"/>
      <c r="F5" s="8"/>
      <c r="G5" s="8"/>
      <c r="H5" s="8"/>
    </row>
    <row r="6" spans="2:8" ht="15">
      <c r="B6" s="10"/>
      <c r="C6" s="10"/>
      <c r="D6" s="10"/>
      <c r="E6" s="30"/>
      <c r="F6" s="10"/>
      <c r="G6" s="10"/>
      <c r="H6" s="10"/>
    </row>
    <row r="7" spans="2:8" ht="33">
      <c r="B7" s="35" t="s">
        <v>7</v>
      </c>
      <c r="C7" s="36" t="s">
        <v>14</v>
      </c>
      <c r="D7" s="36" t="s">
        <v>15</v>
      </c>
      <c r="E7" s="37" t="s">
        <v>16</v>
      </c>
      <c r="F7" s="35" t="s">
        <v>17</v>
      </c>
      <c r="G7" s="35" t="s">
        <v>18</v>
      </c>
      <c r="H7" s="35" t="s">
        <v>19</v>
      </c>
    </row>
    <row r="8" spans="2:8" s="1" customFormat="1" ht="16.5">
      <c r="B8" s="58" t="s">
        <v>51</v>
      </c>
      <c r="C8" s="58"/>
      <c r="D8" s="58"/>
      <c r="E8" s="58"/>
      <c r="F8" s="58"/>
      <c r="G8" s="58"/>
      <c r="H8" s="58"/>
    </row>
    <row r="9" spans="2:8" s="1" customFormat="1" ht="16.5">
      <c r="B9" s="38" t="s">
        <v>20</v>
      </c>
      <c r="C9" s="38" t="s">
        <v>21</v>
      </c>
      <c r="D9" s="61">
        <v>2021</v>
      </c>
      <c r="E9" s="31">
        <v>800</v>
      </c>
      <c r="F9" s="32" t="s">
        <v>22</v>
      </c>
      <c r="G9" s="33">
        <v>45</v>
      </c>
      <c r="H9" s="39">
        <f>E9*G9</f>
        <v>36000</v>
      </c>
    </row>
    <row r="10" spans="2:8" s="1" customFormat="1" ht="16.5">
      <c r="B10" s="38" t="s">
        <v>23</v>
      </c>
      <c r="C10" s="38" t="s">
        <v>23</v>
      </c>
      <c r="D10" s="61"/>
      <c r="E10" s="31">
        <v>10</v>
      </c>
      <c r="F10" s="32" t="s">
        <v>24</v>
      </c>
      <c r="G10" s="33">
        <v>80</v>
      </c>
      <c r="H10" s="39">
        <f>E10*G10</f>
        <v>800</v>
      </c>
    </row>
    <row r="11" spans="2:8" s="1" customFormat="1" ht="16.5">
      <c r="B11" s="59" t="s">
        <v>25</v>
      </c>
      <c r="C11" s="59"/>
      <c r="D11" s="59"/>
      <c r="E11" s="59"/>
      <c r="F11" s="59"/>
      <c r="G11" s="59"/>
      <c r="H11" s="40">
        <f>SUM(H9:H10)</f>
        <v>36800</v>
      </c>
    </row>
    <row r="12" spans="2:8" s="1" customFormat="1" ht="16.5">
      <c r="B12" s="58" t="s">
        <v>49</v>
      </c>
      <c r="C12" s="58"/>
      <c r="D12" s="58"/>
      <c r="E12" s="58"/>
      <c r="F12" s="58"/>
      <c r="G12" s="58"/>
      <c r="H12" s="58"/>
    </row>
    <row r="13" spans="2:8" s="1" customFormat="1" ht="16.5">
      <c r="B13" s="38" t="s">
        <v>26</v>
      </c>
      <c r="C13" s="38" t="s">
        <v>27</v>
      </c>
      <c r="D13" s="61">
        <v>2021</v>
      </c>
      <c r="E13" s="31">
        <v>2000</v>
      </c>
      <c r="F13" s="32" t="s">
        <v>28</v>
      </c>
      <c r="G13" s="33">
        <v>1</v>
      </c>
      <c r="H13" s="39">
        <f t="shared" ref="H13:H21" si="0">E13*G13</f>
        <v>2000</v>
      </c>
    </row>
    <row r="14" spans="2:8" ht="16.5">
      <c r="B14" s="38" t="s">
        <v>29</v>
      </c>
      <c r="C14" s="38" t="s">
        <v>30</v>
      </c>
      <c r="D14" s="61"/>
      <c r="E14" s="31">
        <v>500</v>
      </c>
      <c r="F14" s="32" t="s">
        <v>28</v>
      </c>
      <c r="G14" s="33">
        <v>1</v>
      </c>
      <c r="H14" s="39">
        <f t="shared" si="0"/>
        <v>500</v>
      </c>
    </row>
    <row r="15" spans="2:8" ht="16.5">
      <c r="B15" s="38" t="s">
        <v>31</v>
      </c>
      <c r="C15" s="38" t="s">
        <v>32</v>
      </c>
      <c r="D15" s="61"/>
      <c r="E15" s="31">
        <v>300</v>
      </c>
      <c r="F15" s="32" t="s">
        <v>22</v>
      </c>
      <c r="G15" s="33">
        <v>30</v>
      </c>
      <c r="H15" s="39">
        <f t="shared" si="0"/>
        <v>9000</v>
      </c>
    </row>
    <row r="16" spans="2:8" ht="16.5">
      <c r="B16" s="38" t="s">
        <v>33</v>
      </c>
      <c r="C16" s="38" t="s">
        <v>33</v>
      </c>
      <c r="D16" s="61"/>
      <c r="E16" s="31">
        <v>7</v>
      </c>
      <c r="F16" s="32" t="s">
        <v>24</v>
      </c>
      <c r="G16" s="33">
        <v>15</v>
      </c>
      <c r="H16" s="39">
        <f t="shared" si="0"/>
        <v>105</v>
      </c>
    </row>
    <row r="17" spans="2:8" ht="16.5">
      <c r="B17" s="38" t="s">
        <v>23</v>
      </c>
      <c r="C17" s="38" t="s">
        <v>23</v>
      </c>
      <c r="D17" s="61"/>
      <c r="E17" s="31">
        <v>10</v>
      </c>
      <c r="F17" s="32" t="s">
        <v>24</v>
      </c>
      <c r="G17" s="33">
        <v>25</v>
      </c>
      <c r="H17" s="39">
        <f t="shared" si="0"/>
        <v>250</v>
      </c>
    </row>
    <row r="18" spans="2:8" ht="16.5">
      <c r="B18" s="38" t="s">
        <v>34</v>
      </c>
      <c r="C18" s="38" t="s">
        <v>35</v>
      </c>
      <c r="D18" s="61"/>
      <c r="E18" s="31">
        <v>15</v>
      </c>
      <c r="F18" s="32" t="s">
        <v>24</v>
      </c>
      <c r="G18" s="33">
        <v>20</v>
      </c>
      <c r="H18" s="39">
        <f t="shared" si="0"/>
        <v>300</v>
      </c>
    </row>
    <row r="19" spans="2:8" ht="16.5">
      <c r="B19" s="38" t="s">
        <v>36</v>
      </c>
      <c r="C19" s="38" t="s">
        <v>32</v>
      </c>
      <c r="D19" s="61"/>
      <c r="E19" s="31">
        <v>30</v>
      </c>
      <c r="F19" s="32" t="s">
        <v>22</v>
      </c>
      <c r="G19" s="33">
        <v>15</v>
      </c>
      <c r="H19" s="39">
        <f t="shared" si="0"/>
        <v>450</v>
      </c>
    </row>
    <row r="20" spans="2:8" ht="16.5">
      <c r="B20" s="38" t="s">
        <v>37</v>
      </c>
      <c r="C20" s="38" t="s">
        <v>38</v>
      </c>
      <c r="D20" s="61"/>
      <c r="E20" s="31">
        <v>100</v>
      </c>
      <c r="F20" s="32" t="s">
        <v>22</v>
      </c>
      <c r="G20" s="33">
        <v>30</v>
      </c>
      <c r="H20" s="39">
        <f t="shared" si="0"/>
        <v>3000</v>
      </c>
    </row>
    <row r="21" spans="2:8" ht="16.5">
      <c r="B21" s="38" t="s">
        <v>39</v>
      </c>
      <c r="C21" s="38" t="s">
        <v>40</v>
      </c>
      <c r="D21" s="61"/>
      <c r="E21" s="31">
        <v>20</v>
      </c>
      <c r="F21" s="32" t="s">
        <v>41</v>
      </c>
      <c r="G21" s="33">
        <v>15</v>
      </c>
      <c r="H21" s="39">
        <f t="shared" si="0"/>
        <v>300</v>
      </c>
    </row>
    <row r="22" spans="2:8" ht="16.5">
      <c r="B22" s="59" t="s">
        <v>25</v>
      </c>
      <c r="C22" s="59"/>
      <c r="D22" s="59"/>
      <c r="E22" s="59"/>
      <c r="F22" s="59"/>
      <c r="G22" s="59"/>
      <c r="H22" s="40">
        <f>SUM(H13:H21)</f>
        <v>15905</v>
      </c>
    </row>
    <row r="23" spans="2:8" ht="16.5">
      <c r="B23" s="58" t="s">
        <v>50</v>
      </c>
      <c r="C23" s="58"/>
      <c r="D23" s="58"/>
      <c r="E23" s="58"/>
      <c r="F23" s="58"/>
      <c r="G23" s="58"/>
      <c r="H23" s="58"/>
    </row>
    <row r="24" spans="2:8" ht="16.5">
      <c r="B24" s="38" t="s">
        <v>26</v>
      </c>
      <c r="C24" s="38" t="s">
        <v>27</v>
      </c>
      <c r="D24" s="61">
        <v>2021</v>
      </c>
      <c r="E24" s="31">
        <v>2000</v>
      </c>
      <c r="F24" s="32" t="s">
        <v>28</v>
      </c>
      <c r="G24" s="33">
        <v>1</v>
      </c>
      <c r="H24" s="39">
        <f t="shared" ref="H24:H32" si="1">E24*G24</f>
        <v>2000</v>
      </c>
    </row>
    <row r="25" spans="2:8" ht="16.5">
      <c r="B25" s="38" t="s">
        <v>29</v>
      </c>
      <c r="C25" s="38" t="s">
        <v>30</v>
      </c>
      <c r="D25" s="61"/>
      <c r="E25" s="31">
        <v>500</v>
      </c>
      <c r="F25" s="32" t="s">
        <v>28</v>
      </c>
      <c r="G25" s="33">
        <v>1</v>
      </c>
      <c r="H25" s="39">
        <f t="shared" si="1"/>
        <v>500</v>
      </c>
    </row>
    <row r="26" spans="2:8" ht="16.5">
      <c r="B26" s="38" t="s">
        <v>31</v>
      </c>
      <c r="C26" s="38" t="s">
        <v>32</v>
      </c>
      <c r="D26" s="61"/>
      <c r="E26" s="31">
        <v>300</v>
      </c>
      <c r="F26" s="32" t="s">
        <v>22</v>
      </c>
      <c r="G26" s="33">
        <v>30</v>
      </c>
      <c r="H26" s="39">
        <f t="shared" si="1"/>
        <v>9000</v>
      </c>
    </row>
    <row r="27" spans="2:8" ht="16.5">
      <c r="B27" s="38" t="s">
        <v>33</v>
      </c>
      <c r="C27" s="38" t="s">
        <v>33</v>
      </c>
      <c r="D27" s="61"/>
      <c r="E27" s="31">
        <v>7</v>
      </c>
      <c r="F27" s="32" t="s">
        <v>24</v>
      </c>
      <c r="G27" s="33">
        <v>15</v>
      </c>
      <c r="H27" s="39">
        <f t="shared" si="1"/>
        <v>105</v>
      </c>
    </row>
    <row r="28" spans="2:8" ht="16.5">
      <c r="B28" s="38" t="s">
        <v>23</v>
      </c>
      <c r="C28" s="38" t="s">
        <v>23</v>
      </c>
      <c r="D28" s="61"/>
      <c r="E28" s="31">
        <v>10</v>
      </c>
      <c r="F28" s="32" t="s">
        <v>24</v>
      </c>
      <c r="G28" s="33">
        <v>25</v>
      </c>
      <c r="H28" s="39">
        <f t="shared" si="1"/>
        <v>250</v>
      </c>
    </row>
    <row r="29" spans="2:8" ht="16.5">
      <c r="B29" s="38" t="s">
        <v>34</v>
      </c>
      <c r="C29" s="38" t="s">
        <v>35</v>
      </c>
      <c r="D29" s="61"/>
      <c r="E29" s="31">
        <v>15</v>
      </c>
      <c r="F29" s="32" t="s">
        <v>24</v>
      </c>
      <c r="G29" s="33">
        <v>20</v>
      </c>
      <c r="H29" s="39">
        <f t="shared" si="1"/>
        <v>300</v>
      </c>
    </row>
    <row r="30" spans="2:8" ht="16.5">
      <c r="B30" s="38" t="s">
        <v>36</v>
      </c>
      <c r="C30" s="38" t="s">
        <v>32</v>
      </c>
      <c r="D30" s="61"/>
      <c r="E30" s="31">
        <v>30</v>
      </c>
      <c r="F30" s="32" t="s">
        <v>22</v>
      </c>
      <c r="G30" s="33">
        <v>15</v>
      </c>
      <c r="H30" s="39">
        <f t="shared" si="1"/>
        <v>450</v>
      </c>
    </row>
    <row r="31" spans="2:8" ht="16.5">
      <c r="B31" s="38" t="s">
        <v>37</v>
      </c>
      <c r="C31" s="38" t="s">
        <v>38</v>
      </c>
      <c r="D31" s="61"/>
      <c r="E31" s="31">
        <v>100</v>
      </c>
      <c r="F31" s="32" t="s">
        <v>22</v>
      </c>
      <c r="G31" s="33">
        <v>30</v>
      </c>
      <c r="H31" s="39">
        <f t="shared" si="1"/>
        <v>3000</v>
      </c>
    </row>
    <row r="32" spans="2:8" ht="16.5">
      <c r="B32" s="38" t="s">
        <v>39</v>
      </c>
      <c r="C32" s="38" t="s">
        <v>40</v>
      </c>
      <c r="D32" s="61"/>
      <c r="E32" s="31">
        <v>20</v>
      </c>
      <c r="F32" s="32" t="s">
        <v>41</v>
      </c>
      <c r="G32" s="33">
        <v>15</v>
      </c>
      <c r="H32" s="39">
        <f t="shared" si="1"/>
        <v>300</v>
      </c>
    </row>
    <row r="33" spans="2:8" ht="16.5">
      <c r="B33" s="59" t="s">
        <v>25</v>
      </c>
      <c r="C33" s="59"/>
      <c r="D33" s="59"/>
      <c r="E33" s="59"/>
      <c r="F33" s="59"/>
      <c r="G33" s="59"/>
      <c r="H33" s="40">
        <f>SUM(H24:H32)</f>
        <v>15905</v>
      </c>
    </row>
    <row r="34" spans="2:8" ht="16.5">
      <c r="B34" s="60" t="s">
        <v>10</v>
      </c>
      <c r="C34" s="60"/>
      <c r="D34" s="60"/>
      <c r="E34" s="60"/>
      <c r="F34" s="60"/>
      <c r="G34" s="60"/>
      <c r="H34" s="41">
        <f>H11+H22+H33</f>
        <v>68610</v>
      </c>
    </row>
  </sheetData>
  <mergeCells count="11">
    <mergeCell ref="B1:C1"/>
    <mergeCell ref="B8:H8"/>
    <mergeCell ref="B11:G11"/>
    <mergeCell ref="B12:H12"/>
    <mergeCell ref="B34:G34"/>
    <mergeCell ref="D9:D10"/>
    <mergeCell ref="D13:D21"/>
    <mergeCell ref="D24:D32"/>
    <mergeCell ref="B22:G22"/>
    <mergeCell ref="B23:H23"/>
    <mergeCell ref="B33:G33"/>
  </mergeCells>
  <phoneticPr fontId="17" type="noConversion"/>
  <hyperlinks>
    <hyperlink ref="C4" r:id="rId1"/>
  </hyperlinks>
  <pageMargins left="0.75" right="0.75" top="1" bottom="1" header="0.5" footer="0.5"/>
  <pageSetup paperSize="9" scale="5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zoomScale="80" zoomScaleNormal="80" workbookViewId="0">
      <selection activeCell="L16" sqref="L16"/>
    </sheetView>
  </sheetViews>
  <sheetFormatPr defaultColWidth="8.875" defaultRowHeight="14.25"/>
  <cols>
    <col min="1" max="1" width="5.125" customWidth="1"/>
    <col min="2" max="2" width="30.375" customWidth="1"/>
    <col min="3" max="3" width="36.875" style="2" customWidth="1"/>
    <col min="4" max="4" width="18.5" style="2" customWidth="1"/>
    <col min="5" max="5" width="10.25" customWidth="1"/>
    <col min="6" max="6" width="5.25" customWidth="1"/>
    <col min="7" max="7" width="9.25" customWidth="1"/>
    <col min="8" max="8" width="11.25" customWidth="1"/>
  </cols>
  <sheetData>
    <row r="1" spans="2:8" ht="37.5" customHeight="1">
      <c r="B1" s="52" t="s">
        <v>0</v>
      </c>
      <c r="C1" s="53"/>
      <c r="D1" s="3"/>
      <c r="E1" s="3"/>
      <c r="F1" s="3"/>
      <c r="G1" s="3"/>
      <c r="H1" s="3"/>
    </row>
    <row r="2" spans="2:8" ht="16.5">
      <c r="B2" s="3" t="s">
        <v>1</v>
      </c>
      <c r="C2" s="4" t="s">
        <v>2</v>
      </c>
      <c r="D2" s="5"/>
      <c r="E2" s="6"/>
      <c r="F2" s="6"/>
      <c r="G2" s="6"/>
      <c r="H2" s="6"/>
    </row>
    <row r="3" spans="2:8" ht="16.5">
      <c r="B3" s="3" t="s">
        <v>3</v>
      </c>
      <c r="C3" s="4" t="s">
        <v>4</v>
      </c>
      <c r="D3" s="7"/>
      <c r="E3" s="6"/>
      <c r="F3" s="6"/>
      <c r="G3" s="6"/>
      <c r="H3" s="6"/>
    </row>
    <row r="4" spans="2:8" s="1" customFormat="1" ht="16.5" customHeight="1">
      <c r="B4" s="8" t="s">
        <v>5</v>
      </c>
      <c r="C4" s="51" t="s">
        <v>53</v>
      </c>
      <c r="D4" s="8"/>
      <c r="E4" s="8"/>
      <c r="F4" s="8"/>
      <c r="G4" s="8"/>
      <c r="H4" s="8"/>
    </row>
    <row r="5" spans="2:8" s="1" customFormat="1" ht="16.5" customHeight="1">
      <c r="B5" s="8" t="s">
        <v>6</v>
      </c>
      <c r="C5" s="9" t="s">
        <v>54</v>
      </c>
      <c r="D5" s="8"/>
      <c r="E5" s="8"/>
      <c r="F5" s="8"/>
      <c r="G5" s="8"/>
      <c r="H5" s="8"/>
    </row>
    <row r="6" spans="2:8" s="1" customFormat="1" ht="16.5" customHeight="1">
      <c r="B6" s="10"/>
      <c r="C6" s="10"/>
      <c r="D6" s="10"/>
      <c r="E6" s="10"/>
      <c r="F6" s="10"/>
      <c r="G6" s="10"/>
      <c r="H6" s="10"/>
    </row>
    <row r="7" spans="2:8" s="1" customFormat="1" ht="39" customHeight="1">
      <c r="B7" s="11" t="s">
        <v>7</v>
      </c>
      <c r="C7" s="12" t="s">
        <v>14</v>
      </c>
      <c r="D7" s="12" t="s">
        <v>15</v>
      </c>
      <c r="E7" s="13" t="s">
        <v>16</v>
      </c>
      <c r="F7" s="13" t="s">
        <v>17</v>
      </c>
      <c r="G7" s="13" t="s">
        <v>18</v>
      </c>
      <c r="H7" s="14" t="s">
        <v>19</v>
      </c>
    </row>
    <row r="8" spans="2:8" ht="33.75" customHeight="1">
      <c r="B8" s="62" t="s">
        <v>42</v>
      </c>
      <c r="C8" s="63"/>
      <c r="D8" s="63"/>
      <c r="E8" s="63"/>
      <c r="F8" s="63"/>
      <c r="G8" s="63"/>
      <c r="H8" s="64"/>
    </row>
    <row r="9" spans="2:8" ht="16.5">
      <c r="B9" s="15" t="s">
        <v>43</v>
      </c>
      <c r="C9" s="67" t="s">
        <v>44</v>
      </c>
      <c r="D9" s="70">
        <v>2021</v>
      </c>
      <c r="E9" s="16">
        <v>550</v>
      </c>
      <c r="F9" s="17" t="s">
        <v>45</v>
      </c>
      <c r="G9" s="18">
        <v>10</v>
      </c>
      <c r="H9" s="19">
        <f>E9*G9</f>
        <v>5500</v>
      </c>
    </row>
    <row r="10" spans="2:8" ht="16.5">
      <c r="B10" s="15" t="s">
        <v>46</v>
      </c>
      <c r="C10" s="68"/>
      <c r="D10" s="71"/>
      <c r="E10" s="16">
        <v>400</v>
      </c>
      <c r="F10" s="17" t="s">
        <v>45</v>
      </c>
      <c r="G10" s="18">
        <v>10</v>
      </c>
      <c r="H10" s="19">
        <f>E10*G10</f>
        <v>4000</v>
      </c>
    </row>
    <row r="11" spans="2:8" ht="16.5">
      <c r="B11" s="15" t="s">
        <v>47</v>
      </c>
      <c r="C11" s="68"/>
      <c r="D11" s="71"/>
      <c r="E11" s="16">
        <v>530</v>
      </c>
      <c r="F11" s="17" t="s">
        <v>45</v>
      </c>
      <c r="G11" s="18">
        <v>0</v>
      </c>
      <c r="H11" s="19">
        <f t="shared" ref="H11" si="0">E11*G11</f>
        <v>0</v>
      </c>
    </row>
    <row r="12" spans="2:8" ht="16.5">
      <c r="B12" s="15" t="s">
        <v>48</v>
      </c>
      <c r="C12" s="69"/>
      <c r="D12" s="72"/>
      <c r="E12" s="16">
        <v>250</v>
      </c>
      <c r="F12" s="17" t="s">
        <v>45</v>
      </c>
      <c r="G12" s="18">
        <v>10</v>
      </c>
      <c r="H12" s="19">
        <f>E12*G12</f>
        <v>2500</v>
      </c>
    </row>
    <row r="13" spans="2:8" ht="16.5">
      <c r="B13" s="65" t="s">
        <v>10</v>
      </c>
      <c r="C13" s="66"/>
      <c r="D13" s="66"/>
      <c r="E13" s="66"/>
      <c r="F13" s="66"/>
      <c r="G13" s="66"/>
      <c r="H13" s="20">
        <f>SUM(H9:H12)</f>
        <v>12000</v>
      </c>
    </row>
    <row r="17" spans="2:5" ht="16.5">
      <c r="B17" s="21"/>
      <c r="C17" s="22"/>
      <c r="D17" s="22"/>
      <c r="E17" s="23"/>
    </row>
    <row r="18" spans="2:5">
      <c r="B18" s="24"/>
      <c r="C18" s="25"/>
      <c r="D18" s="25"/>
      <c r="E18" s="26"/>
    </row>
    <row r="19" spans="2:5">
      <c r="B19" s="24"/>
      <c r="C19" s="25"/>
      <c r="D19" s="25"/>
      <c r="E19" s="26"/>
    </row>
    <row r="20" spans="2:5">
      <c r="B20" s="24"/>
      <c r="C20" s="25"/>
      <c r="D20" s="25"/>
      <c r="E20" s="26"/>
    </row>
    <row r="21" spans="2:5">
      <c r="B21" s="24"/>
      <c r="C21" s="25"/>
      <c r="D21" s="25"/>
      <c r="E21" s="26"/>
    </row>
    <row r="22" spans="2:5">
      <c r="B22" s="24"/>
      <c r="C22" s="27"/>
      <c r="D22" s="27"/>
      <c r="E22" s="26"/>
    </row>
  </sheetData>
  <mergeCells count="5">
    <mergeCell ref="B1:C1"/>
    <mergeCell ref="B8:H8"/>
    <mergeCell ref="B13:G13"/>
    <mergeCell ref="C9:C12"/>
    <mergeCell ref="D9:D12"/>
  </mergeCells>
  <phoneticPr fontId="17" type="noConversion"/>
  <hyperlinks>
    <hyperlink ref="C4" r:id="rId1"/>
  </hyperlinks>
  <pageMargins left="0.75" right="0.75" top="1" bottom="1" header="0.3" footer="0.3"/>
  <pageSetup paperSize="9" scale="63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2023-04-19T12:21:00Z</cp:lastPrinted>
  <dcterms:created xsi:type="dcterms:W3CDTF">2016-06-29T17:42:00Z</dcterms:created>
  <dcterms:modified xsi:type="dcterms:W3CDTF">2024-09-10T01:26:49Z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1E75D7CF8C934B409971715788C9399A_13</vt:lpwstr>
  </property>
</Properties>
</file>