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ummary" sheetId="9" r:id="rId1"/>
    <sheet name="Medical" sheetId="11" r:id="rId2"/>
    <sheet name="Creative" sheetId="12" r:id="rId3"/>
  </sheets>
  <calcPr calcId="144525"/>
</workbook>
</file>

<file path=xl/sharedStrings.xml><?xml version="1.0" encoding="utf-8"?>
<sst xmlns="http://schemas.openxmlformats.org/spreadsheetml/2006/main" count="81" uniqueCount="42">
  <si>
    <t>结算单</t>
  </si>
  <si>
    <t>Client:</t>
  </si>
  <si>
    <t>AstraZeneca</t>
  </si>
  <si>
    <t xml:space="preserve">Project Name: </t>
  </si>
  <si>
    <t>2024AZ重度哮喘治疗相关的学术服务支持</t>
  </si>
  <si>
    <t>Supplier Contact Information:</t>
  </si>
  <si>
    <t>zebra.jiang@ubs-cn.com</t>
  </si>
  <si>
    <t>Effective Date:</t>
  </si>
  <si>
    <t>2024.7.11</t>
  </si>
  <si>
    <t>Item</t>
  </si>
  <si>
    <t>Cost</t>
  </si>
  <si>
    <t>I. Medical</t>
  </si>
  <si>
    <t>Sub-total</t>
  </si>
  <si>
    <t>II. Creative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</si>
  <si>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</si>
  <si>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</si>
  <si>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</si>
  <si>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</si>
  <si>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</si>
  <si>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</si>
  <si>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</si>
  <si>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</si>
  <si>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</si>
  <si>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1.2024AZ重度哮喘治疗相关的学术服务支持*30p*2套；
预估幻灯标题：
①重度哮喘的临床特征
②哮喘的治疗管理路径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</si>
  <si>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</si>
  <si>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</si>
  <si>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</si>
  <si>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</si>
  <si>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</si>
  <si>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</si>
  <si>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</si>
  <si>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</si>
  <si>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</si>
  <si>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</si>
  <si>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</si>
  <si>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 一图读懂*2篇*8屏</t>
  </si>
  <si>
    <t>Newsletter内容撰写(new work)</t>
  </si>
  <si>
    <t>包括医学编辑、适量文献检索、文案润色</t>
  </si>
  <si>
    <t>长图文*2篇*8屏</t>
  </si>
  <si>
    <t>图文长图文</t>
  </si>
  <si>
    <t>含图表设计和文案，完稿（不含租图费）</t>
  </si>
  <si>
    <t>屏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</si>
</sst>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);[Red]\(0\)"/>
    <numFmt numFmtId="178" formatCode="#,##0_ "/>
    <numFmt numFmtId="179" formatCode="0.00_);[Red]\(0.00\)"/>
    <numFmt numFmtId="180" formatCode="0_ "/>
    <numFmt numFmtId="181" formatCode="\¥#,##0.00_);[Red]\(\¥#,##0.00\)"/>
  </numFmts>
  <fonts count="31">
    <font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177" fontId="2" fillId="0" borderId="0" xfId="49" applyNumberFormat="1" applyFont="1" applyAlignment="1">
      <alignment horizontal="left"/>
    </xf>
    <xf numFmtId="0" fontId="2" fillId="0" borderId="0" xfId="53" applyFont="1" applyAlignment="1">
      <alignment vertical="center" wrapText="1"/>
    </xf>
    <xf numFmtId="177" fontId="2" fillId="0" borderId="0" xfId="49" applyNumberFormat="1" applyFont="1" applyAlignment="1">
      <alignment horizontal="center"/>
    </xf>
    <xf numFmtId="177" fontId="3" fillId="0" borderId="0" xfId="49" applyNumberFormat="1" applyFont="1" applyAlignment="1">
      <alignment horizontal="left"/>
    </xf>
    <xf numFmtId="0" fontId="2" fillId="0" borderId="0" xfId="53" applyFont="1" applyAlignment="1">
      <alignment wrapText="1"/>
    </xf>
    <xf numFmtId="0" fontId="1" fillId="0" borderId="0" xfId="53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1" fillId="0" borderId="0" xfId="53" applyFont="1" applyAlignment="1">
      <alignment horizontal="center"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right" vertical="center"/>
    </xf>
    <xf numFmtId="0" fontId="5" fillId="0" borderId="1" xfId="53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 wrapText="1"/>
    </xf>
    <xf numFmtId="178" fontId="5" fillId="0" borderId="2" xfId="53" applyNumberFormat="1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0" fontId="1" fillId="2" borderId="3" xfId="53" applyFont="1" applyFill="1" applyBorder="1" applyAlignment="1">
      <alignment horizontal="left" vertical="center" wrapText="1"/>
    </xf>
    <xf numFmtId="0" fontId="1" fillId="2" borderId="2" xfId="53" applyFont="1" applyFill="1" applyBorder="1" applyAlignment="1">
      <alignment horizontal="left" vertical="center"/>
    </xf>
    <xf numFmtId="0" fontId="1" fillId="2" borderId="2" xfId="53" applyFont="1" applyFill="1" applyBorder="1" applyAlignment="1">
      <alignment horizontal="center" vertical="center"/>
    </xf>
    <xf numFmtId="0" fontId="2" fillId="0" borderId="2" xfId="49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9" fontId="2" fillId="0" borderId="5" xfId="52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80" fontId="2" fillId="0" borderId="4" xfId="52" applyNumberFormat="1" applyFont="1" applyBorder="1" applyAlignment="1">
      <alignment horizontal="center" vertical="center"/>
    </xf>
    <xf numFmtId="37" fontId="6" fillId="0" borderId="6" xfId="1" applyNumberFormat="1" applyFont="1" applyFill="1" applyBorder="1" applyAlignment="1">
      <alignment horizontal="center" vertical="center"/>
    </xf>
    <xf numFmtId="0" fontId="1" fillId="0" borderId="7" xfId="49" applyFont="1" applyBorder="1" applyAlignment="1">
      <alignment horizontal="right" vertical="center" wrapText="1"/>
    </xf>
    <xf numFmtId="177" fontId="1" fillId="3" borderId="8" xfId="53" applyNumberFormat="1" applyFont="1" applyFill="1" applyBorder="1" applyAlignment="1">
      <alignment horizontal="right" vertical="center"/>
    </xf>
    <xf numFmtId="177" fontId="1" fillId="3" borderId="0" xfId="53" applyNumberFormat="1" applyFont="1" applyFill="1" applyAlignment="1">
      <alignment horizontal="right" vertical="center"/>
    </xf>
    <xf numFmtId="176" fontId="5" fillId="0" borderId="2" xfId="53" applyNumberFormat="1" applyFont="1" applyBorder="1" applyAlignment="1">
      <alignment horizontal="center" vertical="center"/>
    </xf>
    <xf numFmtId="176" fontId="1" fillId="2" borderId="2" xfId="53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1" fillId="0" borderId="2" xfId="1" applyNumberFormat="1" applyFont="1" applyFill="1" applyBorder="1" applyAlignment="1">
      <alignment horizontal="center" vertical="center"/>
    </xf>
    <xf numFmtId="176" fontId="1" fillId="3" borderId="2" xfId="53" applyNumberFormat="1" applyFont="1" applyFill="1" applyBorder="1" applyAlignment="1">
      <alignment horizontal="center" vertical="center"/>
    </xf>
    <xf numFmtId="177" fontId="1" fillId="0" borderId="0" xfId="53" applyNumberFormat="1" applyFont="1" applyAlignment="1">
      <alignment vertical="center"/>
    </xf>
    <xf numFmtId="0" fontId="5" fillId="0" borderId="0" xfId="49" applyFont="1" applyAlignment="1">
      <alignment horizontal="center" vertical="center"/>
    </xf>
    <xf numFmtId="0" fontId="5" fillId="0" borderId="0" xfId="49" applyFont="1">
      <alignment vertical="center"/>
    </xf>
    <xf numFmtId="178" fontId="5" fillId="0" borderId="0" xfId="49" applyNumberFormat="1" applyFont="1" applyAlignment="1">
      <alignment horizontal="center" vertical="center"/>
    </xf>
    <xf numFmtId="0" fontId="3" fillId="0" borderId="0" xfId="53" applyFont="1" applyAlignment="1">
      <alignment vertical="center" wrapText="1"/>
    </xf>
    <xf numFmtId="178" fontId="3" fillId="0" borderId="0" xfId="49" applyNumberFormat="1" applyFont="1" applyAlignment="1">
      <alignment horizontal="center"/>
    </xf>
    <xf numFmtId="177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5" fillId="0" borderId="0" xfId="53" applyFont="1" applyAlignment="1">
      <alignment vertical="center"/>
    </xf>
    <xf numFmtId="178" fontId="5" fillId="0" borderId="0" xfId="53" applyNumberFormat="1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right" vertical="center"/>
    </xf>
    <xf numFmtId="0" fontId="5" fillId="0" borderId="7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 wrapText="1"/>
    </xf>
    <xf numFmtId="178" fontId="5" fillId="0" borderId="7" xfId="53" applyNumberFormat="1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 wrapText="1"/>
    </xf>
    <xf numFmtId="0" fontId="5" fillId="2" borderId="0" xfId="53" applyFont="1" applyFill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8" fillId="0" borderId="5" xfId="52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0" fontId="7" fillId="0" borderId="2" xfId="52" applyNumberFormat="1" applyFont="1" applyBorder="1" applyAlignment="1">
      <alignment horizontal="center" vertical="center"/>
    </xf>
    <xf numFmtId="0" fontId="8" fillId="0" borderId="2" xfId="53" applyFont="1" applyBorder="1" applyAlignment="1">
      <alignment horizontal="center" vertical="center"/>
    </xf>
    <xf numFmtId="0" fontId="8" fillId="0" borderId="2" xfId="5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" fillId="0" borderId="2" xfId="49" applyFont="1" applyBorder="1" applyAlignment="1">
      <alignment horizontal="right" vertical="center" wrapText="1"/>
    </xf>
    <xf numFmtId="0" fontId="5" fillId="2" borderId="9" xfId="53" applyFont="1" applyFill="1" applyBorder="1" applyAlignment="1">
      <alignment horizontal="left" vertical="center"/>
    </xf>
    <xf numFmtId="0" fontId="5" fillId="2" borderId="10" xfId="53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37" fontId="7" fillId="0" borderId="2" xfId="1" applyNumberFormat="1" applyFont="1" applyFill="1" applyBorder="1" applyAlignment="1">
      <alignment horizontal="center" vertical="center"/>
    </xf>
    <xf numFmtId="0" fontId="1" fillId="0" borderId="9" xfId="49" applyFont="1" applyBorder="1" applyAlignment="1">
      <alignment horizontal="right" vertical="center" wrapText="1"/>
    </xf>
    <xf numFmtId="0" fontId="1" fillId="0" borderId="10" xfId="49" applyFont="1" applyBorder="1" applyAlignment="1">
      <alignment horizontal="right" vertical="center" wrapText="1"/>
    </xf>
    <xf numFmtId="0" fontId="1" fillId="0" borderId="11" xfId="49" applyFont="1" applyBorder="1" applyAlignment="1">
      <alignment horizontal="right" vertical="center" wrapText="1"/>
    </xf>
    <xf numFmtId="177" fontId="1" fillId="3" borderId="2" xfId="53" applyNumberFormat="1" applyFont="1" applyFill="1" applyBorder="1" applyAlignment="1">
      <alignment horizontal="right" vertical="center"/>
    </xf>
    <xf numFmtId="176" fontId="5" fillId="0" borderId="7" xfId="53" applyNumberFormat="1" applyFont="1" applyBorder="1" applyAlignment="1">
      <alignment horizontal="center" vertical="center"/>
    </xf>
    <xf numFmtId="176" fontId="5" fillId="2" borderId="0" xfId="53" applyNumberFormat="1" applyFont="1" applyFill="1" applyAlignment="1">
      <alignment horizontal="left" vertical="center" wrapText="1"/>
    </xf>
    <xf numFmtId="179" fontId="7" fillId="0" borderId="2" xfId="1" applyNumberFormat="1" applyFont="1" applyFill="1" applyBorder="1" applyAlignment="1">
      <alignment horizontal="center" vertical="center"/>
    </xf>
    <xf numFmtId="176" fontId="5" fillId="2" borderId="11" xfId="53" applyNumberFormat="1" applyFont="1" applyFill="1" applyBorder="1" applyAlignment="1">
      <alignment horizontal="left" vertical="center"/>
    </xf>
    <xf numFmtId="0" fontId="0" fillId="0" borderId="0" xfId="51"/>
    <xf numFmtId="0" fontId="9" fillId="0" borderId="0" xfId="49" applyFont="1" applyAlignment="1">
      <alignment horizontal="center" vertical="center"/>
    </xf>
    <xf numFmtId="0" fontId="1" fillId="0" borderId="12" xfId="53" applyFont="1" applyBorder="1" applyAlignment="1">
      <alignment horizontal="center" vertical="center"/>
    </xf>
    <xf numFmtId="0" fontId="1" fillId="0" borderId="13" xfId="53" applyFont="1" applyBorder="1" applyAlignment="1">
      <alignment horizontal="center" vertical="center"/>
    </xf>
    <xf numFmtId="0" fontId="1" fillId="2" borderId="3" xfId="53" applyFont="1" applyFill="1" applyBorder="1" applyAlignment="1">
      <alignment horizontal="left" vertical="center"/>
    </xf>
    <xf numFmtId="0" fontId="1" fillId="2" borderId="14" xfId="53" applyFont="1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 wrapText="1"/>
    </xf>
    <xf numFmtId="181" fontId="1" fillId="0" borderId="16" xfId="1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right" vertical="center" wrapText="1"/>
    </xf>
    <xf numFmtId="181" fontId="1" fillId="5" borderId="18" xfId="1" applyNumberFormat="1" applyFont="1" applyFill="1" applyBorder="1" applyAlignment="1">
      <alignment horizontal="right" vertical="center"/>
    </xf>
    <xf numFmtId="181" fontId="1" fillId="3" borderId="2" xfId="53" applyNumberFormat="1" applyFont="1" applyFill="1" applyBorder="1" applyAlignment="1">
      <alignment horizontal="right" vertical="center"/>
    </xf>
    <xf numFmtId="177" fontId="10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0"/>
  <sheetViews>
    <sheetView tabSelected="1" zoomScale="115" zoomScaleNormal="115" workbookViewId="0">
      <selection activeCell="C5" sqref="C5"/>
    </sheetView>
  </sheetViews>
  <sheetFormatPr defaultColWidth="8.83333333333333" defaultRowHeight="14.25" outlineLevelCol="2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79" t="s">
        <v>0</v>
      </c>
      <c r="C1" s="79"/>
    </row>
    <row r="2" ht="16.5" spans="2:3">
      <c r="B2" s="4" t="s">
        <v>1</v>
      </c>
      <c r="C2" s="5" t="s">
        <v>2</v>
      </c>
    </row>
    <row r="3" ht="16.5" spans="2:3">
      <c r="B3" s="4" t="s">
        <v>3</v>
      </c>
      <c r="C3" s="8" t="s">
        <v>4</v>
      </c>
    </row>
    <row r="4" s="78" customFormat="1" ht="16.5" customHeight="1" spans="2:3">
      <c r="B4" s="10" t="s">
        <v>5</v>
      </c>
      <c r="C4" s="11" t="s">
        <v>6</v>
      </c>
    </row>
    <row r="5" s="78" customFormat="1" ht="16.5" customHeight="1" spans="2:3">
      <c r="B5" s="10" t="s">
        <v>7</v>
      </c>
      <c r="C5" s="13" t="s">
        <v>8</v>
      </c>
    </row>
    <row r="6" s="78" customFormat="1" ht="16.5" customHeight="1" spans="2:3">
      <c r="B6" s="14"/>
      <c r="C6" s="14"/>
    </row>
    <row r="7" s="78" customFormat="1" ht="30.75" customHeight="1" spans="2:3">
      <c r="B7" s="80" t="s">
        <v>9</v>
      </c>
      <c r="C7" s="81" t="s">
        <v>10</v>
      </c>
    </row>
    <row r="8" s="78" customFormat="1" ht="16.5" spans="2:3">
      <c r="B8" s="82" t="s">
        <v>11</v>
      </c>
      <c r="C8" s="83"/>
    </row>
    <row r="9" s="78" customFormat="1" ht="16.5" spans="2:3">
      <c r="B9" s="84" t="s">
        <v>12</v>
      </c>
      <c r="C9" s="85">
        <f>Medical!I18</f>
        <v>43730</v>
      </c>
    </row>
    <row r="10" s="78" customFormat="1" ht="16.5" spans="2:3">
      <c r="B10" s="82" t="s">
        <v>13</v>
      </c>
      <c r="C10" s="83"/>
    </row>
    <row r="11" s="78" customFormat="1" ht="16.5" spans="2:3">
      <c r="B11" s="84" t="s">
        <v>12</v>
      </c>
      <c r="C11" s="85">
        <f>Creative!I11</f>
        <v>16000</v>
      </c>
    </row>
    <row r="12" ht="6" customHeight="1" spans="2:3">
      <c r="B12" s="86"/>
      <c r="C12" s="87"/>
    </row>
    <row r="13" ht="16.5" spans="2:3">
      <c r="B13" s="88" t="s">
        <v>12</v>
      </c>
      <c r="C13" s="89">
        <f>C11+C9</f>
        <v>59730</v>
      </c>
    </row>
    <row r="14" ht="16.5" spans="2:3">
      <c r="B14" s="88" t="s">
        <v>14</v>
      </c>
      <c r="C14" s="89">
        <f>C13*0.06</f>
        <v>3583.8</v>
      </c>
    </row>
    <row r="15" ht="16.5" spans="2:3">
      <c r="B15" s="73" t="s">
        <v>15</v>
      </c>
      <c r="C15" s="90">
        <f>C13+C14</f>
        <v>63313.8</v>
      </c>
    </row>
    <row r="16" spans="2:2">
      <c r="B16" s="91"/>
    </row>
    <row r="17" spans="2:2">
      <c r="B17" s="91"/>
    </row>
    <row r="18" spans="2:2">
      <c r="B18" s="91"/>
    </row>
    <row r="19" spans="2:2">
      <c r="B19" s="91"/>
    </row>
    <row r="20" spans="2:2">
      <c r="B20" s="91"/>
    </row>
  </sheetData>
  <mergeCells count="4">
    <mergeCell ref="B1:C1"/>
    <mergeCell ref="B8:C8"/>
    <mergeCell ref="B10:C10"/>
    <mergeCell ref="B12:C12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8"/>
  <sheetViews>
    <sheetView zoomScale="85" zoomScaleNormal="85" workbookViewId="0">
      <selection activeCell="B9" sqref="B9"/>
    </sheetView>
  </sheetViews>
  <sheetFormatPr defaultColWidth="8.66666666666667" defaultRowHeight="14.2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1.3333333333333" style="2" customWidth="1"/>
  </cols>
  <sheetData>
    <row r="1" ht="15" spans="2:8">
      <c r="B1" s="37" t="s">
        <v>0</v>
      </c>
      <c r="C1" s="37"/>
      <c r="D1" s="38"/>
      <c r="E1" s="39"/>
      <c r="F1" s="37"/>
      <c r="G1" s="37"/>
      <c r="H1" s="37"/>
    </row>
    <row r="2" ht="16.5" spans="2:8">
      <c r="B2" s="38" t="s">
        <v>1</v>
      </c>
      <c r="C2" s="8" t="s">
        <v>2</v>
      </c>
      <c r="D2" s="40"/>
      <c r="E2" s="41"/>
      <c r="F2" s="42"/>
      <c r="G2" s="42"/>
      <c r="H2" s="42"/>
    </row>
    <row r="3" ht="16.5" spans="2:8">
      <c r="B3" s="38" t="s">
        <v>3</v>
      </c>
      <c r="C3" s="8" t="s">
        <v>4</v>
      </c>
      <c r="D3" s="43"/>
      <c r="E3" s="41"/>
      <c r="F3" s="42"/>
      <c r="G3" s="42"/>
      <c r="H3" s="42"/>
    </row>
    <row r="4" ht="15" spans="2:8">
      <c r="B4" s="44" t="s">
        <v>5</v>
      </c>
      <c r="C4" s="11" t="s">
        <v>6</v>
      </c>
      <c r="D4" s="44"/>
      <c r="E4" s="45"/>
      <c r="F4" s="46"/>
      <c r="G4" s="46"/>
      <c r="H4" s="46"/>
    </row>
    <row r="5" ht="16.5" spans="2:8">
      <c r="B5" s="44" t="s">
        <v>7</v>
      </c>
      <c r="C5" s="13" t="s">
        <v>8</v>
      </c>
      <c r="D5" s="44"/>
      <c r="E5" s="45"/>
      <c r="F5" s="46"/>
      <c r="G5" s="46"/>
      <c r="H5" s="46"/>
    </row>
    <row r="6" ht="15" spans="2:8">
      <c r="B6" s="47"/>
      <c r="C6" s="47"/>
      <c r="D6" s="47"/>
      <c r="E6" s="45"/>
      <c r="F6" s="46"/>
      <c r="G6" s="46"/>
      <c r="H6" s="46"/>
    </row>
    <row r="7" ht="90" spans="2:9">
      <c r="B7" s="48" t="s">
        <v>9</v>
      </c>
      <c r="C7" s="49" t="s">
        <v>16</v>
      </c>
      <c r="D7" s="49" t="s">
        <v>17</v>
      </c>
      <c r="E7" s="50" t="s">
        <v>18</v>
      </c>
      <c r="F7" s="48" t="s">
        <v>19</v>
      </c>
      <c r="G7" s="48" t="s">
        <v>20</v>
      </c>
      <c r="H7" s="48" t="s">
        <v>21</v>
      </c>
      <c r="I7" s="74" t="s">
        <v>22</v>
      </c>
    </row>
    <row r="8" ht="62.5" customHeight="1" spans="2:9">
      <c r="B8" s="51" t="s">
        <v>23</v>
      </c>
      <c r="C8" s="52"/>
      <c r="D8" s="52"/>
      <c r="E8" s="52"/>
      <c r="F8" s="52"/>
      <c r="G8" s="52"/>
      <c r="H8" s="52"/>
      <c r="I8" s="75"/>
    </row>
    <row r="9" ht="49.5" spans="2:9">
      <c r="B9" s="53" t="s">
        <v>24</v>
      </c>
      <c r="C9" s="53" t="s">
        <v>25</v>
      </c>
      <c r="D9" s="54">
        <v>2024</v>
      </c>
      <c r="E9" s="55">
        <v>407</v>
      </c>
      <c r="F9" s="56" t="s">
        <v>26</v>
      </c>
      <c r="G9" s="57">
        <v>30</v>
      </c>
      <c r="H9" s="57">
        <v>2</v>
      </c>
      <c r="I9" s="33">
        <f>E9*G9*H9</f>
        <v>24420</v>
      </c>
    </row>
    <row r="10" ht="16.5" spans="2:9">
      <c r="B10" s="58" t="s">
        <v>27</v>
      </c>
      <c r="C10" s="58" t="s">
        <v>28</v>
      </c>
      <c r="D10" s="54"/>
      <c r="E10" s="59">
        <v>100</v>
      </c>
      <c r="F10" s="60" t="s">
        <v>26</v>
      </c>
      <c r="G10" s="61">
        <v>30</v>
      </c>
      <c r="H10" s="61">
        <v>2</v>
      </c>
      <c r="I10" s="76">
        <f>E10*G10*H10</f>
        <v>6000</v>
      </c>
    </row>
    <row r="11" ht="16.5" spans="2:9">
      <c r="B11" s="22" t="s">
        <v>29</v>
      </c>
      <c r="C11" s="22" t="s">
        <v>29</v>
      </c>
      <c r="D11" s="54"/>
      <c r="E11" s="59">
        <v>7</v>
      </c>
      <c r="F11" s="60" t="s">
        <v>30</v>
      </c>
      <c r="G11" s="61">
        <v>20</v>
      </c>
      <c r="H11" s="61">
        <v>2</v>
      </c>
      <c r="I11" s="76">
        <f t="shared" ref="I11:I13" si="0">E11*G11*H11</f>
        <v>280</v>
      </c>
    </row>
    <row r="12" ht="16.5" spans="2:9">
      <c r="B12" s="22" t="s">
        <v>31</v>
      </c>
      <c r="C12" s="22" t="s">
        <v>31</v>
      </c>
      <c r="D12" s="54"/>
      <c r="E12" s="59">
        <v>10</v>
      </c>
      <c r="F12" s="60" t="s">
        <v>30</v>
      </c>
      <c r="G12" s="61">
        <v>15</v>
      </c>
      <c r="H12" s="61">
        <v>2</v>
      </c>
      <c r="I12" s="76">
        <f t="shared" si="0"/>
        <v>300</v>
      </c>
    </row>
    <row r="13" ht="16.5" spans="2:9">
      <c r="B13" s="22" t="s">
        <v>32</v>
      </c>
      <c r="C13" s="22" t="s">
        <v>33</v>
      </c>
      <c r="D13" s="62"/>
      <c r="E13" s="59">
        <v>15</v>
      </c>
      <c r="F13" s="60" t="s">
        <v>30</v>
      </c>
      <c r="G13" s="61">
        <v>35</v>
      </c>
      <c r="H13" s="61">
        <v>2</v>
      </c>
      <c r="I13" s="76">
        <f t="shared" si="0"/>
        <v>1050</v>
      </c>
    </row>
    <row r="14" ht="16.5" spans="2:9">
      <c r="B14" s="63" t="s">
        <v>34</v>
      </c>
      <c r="C14" s="63"/>
      <c r="D14" s="63"/>
      <c r="E14" s="63"/>
      <c r="F14" s="63"/>
      <c r="G14" s="63"/>
      <c r="H14" s="63"/>
      <c r="I14" s="34">
        <f>SUM(I9:I13)</f>
        <v>32050</v>
      </c>
    </row>
    <row r="15" ht="15" spans="2:9">
      <c r="B15" s="64" t="s">
        <v>35</v>
      </c>
      <c r="C15" s="65"/>
      <c r="D15" s="65"/>
      <c r="E15" s="65"/>
      <c r="F15" s="65"/>
      <c r="G15" s="65"/>
      <c r="H15" s="65"/>
      <c r="I15" s="77"/>
    </row>
    <row r="16" ht="16.5" spans="2:9">
      <c r="B16" s="66" t="s">
        <v>36</v>
      </c>
      <c r="C16" s="58" t="s">
        <v>37</v>
      </c>
      <c r="D16" s="67">
        <v>2024</v>
      </c>
      <c r="E16" s="68">
        <v>730</v>
      </c>
      <c r="F16" s="68" t="s">
        <v>26</v>
      </c>
      <c r="G16" s="61">
        <v>8</v>
      </c>
      <c r="H16" s="69">
        <v>2</v>
      </c>
      <c r="I16" s="76">
        <f>E16*G16*H16</f>
        <v>11680</v>
      </c>
    </row>
    <row r="17" ht="16.5" spans="2:9">
      <c r="B17" s="70" t="s">
        <v>34</v>
      </c>
      <c r="C17" s="71"/>
      <c r="D17" s="71"/>
      <c r="E17" s="71"/>
      <c r="F17" s="71"/>
      <c r="G17" s="71"/>
      <c r="H17" s="72"/>
      <c r="I17" s="34">
        <f>I16</f>
        <v>11680</v>
      </c>
    </row>
    <row r="18" ht="28" customHeight="1" spans="2:9">
      <c r="B18" s="73" t="s">
        <v>12</v>
      </c>
      <c r="C18" s="73"/>
      <c r="D18" s="73"/>
      <c r="E18" s="73"/>
      <c r="F18" s="73"/>
      <c r="G18" s="73"/>
      <c r="H18" s="73"/>
      <c r="I18" s="35">
        <f>I14+I17</f>
        <v>43730</v>
      </c>
    </row>
  </sheetData>
  <mergeCells count="7">
    <mergeCell ref="B1:C1"/>
    <mergeCell ref="B8:I8"/>
    <mergeCell ref="B14:H14"/>
    <mergeCell ref="B15:I15"/>
    <mergeCell ref="B17:H17"/>
    <mergeCell ref="B18:H18"/>
    <mergeCell ref="D9:D13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1"/>
  <sheetViews>
    <sheetView zoomScale="85" zoomScaleNormal="85" workbookViewId="0">
      <selection activeCell="B19" sqref="B19"/>
    </sheetView>
  </sheetViews>
  <sheetFormatPr defaultColWidth="8.66666666666667" defaultRowHeight="14.25"/>
  <cols>
    <col min="2" max="2" width="36.3333333333333" customWidth="1"/>
    <col min="3" max="3" width="42.3333333333333" customWidth="1"/>
    <col min="4" max="4" width="8.33333333333333" customWidth="1"/>
    <col min="5" max="5" width="10.6666666666667" style="1" customWidth="1"/>
    <col min="6" max="6" width="5.5" customWidth="1"/>
    <col min="7" max="7" width="9.66666666666667" customWidth="1"/>
    <col min="8" max="8" width="12.8333333333333" customWidth="1"/>
    <col min="9" max="9" width="24.6666666666667" style="2" customWidth="1"/>
  </cols>
  <sheetData>
    <row r="1" ht="16.5" spans="2:8">
      <c r="B1" s="3" t="s">
        <v>0</v>
      </c>
      <c r="C1" s="3"/>
      <c r="D1" s="4"/>
      <c r="E1" s="3"/>
      <c r="F1" s="4"/>
      <c r="G1" s="4"/>
      <c r="H1" s="4"/>
    </row>
    <row r="2" ht="16.5" spans="2:8">
      <c r="B2" s="4" t="s">
        <v>1</v>
      </c>
      <c r="C2" s="5" t="s">
        <v>2</v>
      </c>
      <c r="D2" s="6"/>
      <c r="E2" s="7"/>
      <c r="F2" s="7"/>
      <c r="G2" s="7"/>
      <c r="H2" s="7"/>
    </row>
    <row r="3" ht="16.5" spans="2:8">
      <c r="B3" s="4" t="s">
        <v>3</v>
      </c>
      <c r="C3" s="8" t="s">
        <v>4</v>
      </c>
      <c r="D3" s="9"/>
      <c r="E3" s="7"/>
      <c r="F3" s="7"/>
      <c r="G3" s="7"/>
      <c r="H3" s="7"/>
    </row>
    <row r="4" ht="16.5" spans="2:8">
      <c r="B4" s="10" t="s">
        <v>5</v>
      </c>
      <c r="C4" s="11" t="s">
        <v>6</v>
      </c>
      <c r="D4" s="10"/>
      <c r="E4" s="12"/>
      <c r="F4" s="10"/>
      <c r="G4" s="10"/>
      <c r="H4" s="10"/>
    </row>
    <row r="5" ht="16.5" spans="2:8">
      <c r="B5" s="10" t="s">
        <v>7</v>
      </c>
      <c r="C5" s="13" t="s">
        <v>8</v>
      </c>
      <c r="D5" s="10"/>
      <c r="E5" s="12"/>
      <c r="F5" s="10"/>
      <c r="G5" s="10"/>
      <c r="H5" s="10"/>
    </row>
    <row r="6" ht="16.5" spans="2:8">
      <c r="B6" s="14"/>
      <c r="C6" s="14"/>
      <c r="D6" s="14"/>
      <c r="E6" s="12"/>
      <c r="F6" s="14"/>
      <c r="G6" s="14"/>
      <c r="H6" s="14"/>
    </row>
    <row r="7" ht="90" spans="2:9">
      <c r="B7" s="15" t="s">
        <v>9</v>
      </c>
      <c r="C7" s="16" t="s">
        <v>16</v>
      </c>
      <c r="D7" s="16" t="s">
        <v>17</v>
      </c>
      <c r="E7" s="17" t="s">
        <v>18</v>
      </c>
      <c r="F7" s="18" t="s">
        <v>19</v>
      </c>
      <c r="G7" s="18" t="s">
        <v>20</v>
      </c>
      <c r="H7" s="18" t="s">
        <v>21</v>
      </c>
      <c r="I7" s="31" t="s">
        <v>22</v>
      </c>
    </row>
    <row r="8" ht="16.5" spans="2:9">
      <c r="B8" s="19" t="s">
        <v>38</v>
      </c>
      <c r="C8" s="20"/>
      <c r="D8" s="20"/>
      <c r="E8" s="21"/>
      <c r="F8" s="21"/>
      <c r="G8" s="21"/>
      <c r="H8" s="21"/>
      <c r="I8" s="32"/>
    </row>
    <row r="9" ht="15" customHeight="1" spans="2:9">
      <c r="B9" s="22" t="s">
        <v>39</v>
      </c>
      <c r="C9" s="22" t="s">
        <v>40</v>
      </c>
      <c r="D9" s="23">
        <v>2024</v>
      </c>
      <c r="E9" s="24">
        <v>1000</v>
      </c>
      <c r="F9" s="25" t="s">
        <v>41</v>
      </c>
      <c r="G9" s="26">
        <v>8</v>
      </c>
      <c r="H9" s="27">
        <v>2</v>
      </c>
      <c r="I9" s="33">
        <f>E9*G9*H9</f>
        <v>16000</v>
      </c>
    </row>
    <row r="10" ht="16.5" spans="2:9">
      <c r="B10" s="28" t="s">
        <v>34</v>
      </c>
      <c r="C10" s="28"/>
      <c r="D10" s="28"/>
      <c r="E10" s="28"/>
      <c r="F10" s="28"/>
      <c r="G10" s="28"/>
      <c r="H10" s="28"/>
      <c r="I10" s="34">
        <f>I9</f>
        <v>16000</v>
      </c>
    </row>
    <row r="11" ht="28" customHeight="1" spans="2:15">
      <c r="B11" s="29" t="s">
        <v>12</v>
      </c>
      <c r="C11" s="30"/>
      <c r="D11" s="30"/>
      <c r="E11" s="30"/>
      <c r="F11" s="30"/>
      <c r="G11" s="30"/>
      <c r="H11" s="30"/>
      <c r="I11" s="35">
        <f>I10</f>
        <v>16000</v>
      </c>
      <c r="J11" s="36"/>
      <c r="K11" s="36"/>
      <c r="L11" s="36"/>
      <c r="M11" s="36"/>
      <c r="N11" s="36"/>
      <c r="O11" s="36"/>
    </row>
    <row r="31" ht="16.5" spans="3:3">
      <c r="C31" s="22"/>
    </row>
  </sheetData>
  <mergeCells count="4">
    <mergeCell ref="B1:C1"/>
    <mergeCell ref="E8:I8"/>
    <mergeCell ref="B10:H10"/>
    <mergeCell ref="B11:H11"/>
  </mergeCells>
  <hyperlinks>
    <hyperlink ref="C4" r:id="rId1" display="zebra.jiang@ubs-cn.com"/>
  </hyperlinks>
  <pageMargins left="0.75" right="0.75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2024-07-11T08:05:22Z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CA67C845D0474752BA4191C21DB22CE4_13</vt:lpwstr>
  </property>
</Properties>
</file>