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ummary" sheetId="9" r:id="rId1"/>
    <sheet name="creative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<sst xmlns="http://schemas.openxmlformats.org/spreadsheetml/2006/main" count="62" uniqueCount="33">
  <si>
    <t>结算单</t>
  </si>
  <si>
    <t>Client:</t>
  </si>
  <si>
    <t>AstraZeneca</t>
  </si>
  <si>
    <t xml:space="preserve">Project Name: </t>
  </si>
  <si>
    <t>2024AZ洛赛克OTC陈列项目</t>
  </si>
  <si>
    <t>Supplier Contact Information:</t>
  </si>
  <si>
    <t>queen.liu@ubs-cn.com</t>
  </si>
  <si>
    <t>Effective Date:</t>
  </si>
  <si>
    <t>Item</t>
  </si>
  <si>
    <t>Cost</t>
  </si>
  <si>
    <t>I. 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</si>
  <si>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</si>
  <si>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</si>
  <si>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</si>
  <si>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</si>
  <si>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</si>
  <si>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</si>
  <si>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</si>
  <si>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</si>
  <si>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</si>
  <si>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</si>
  <si>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</si>
  <si>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</si>
  <si>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 货架插卡*1
2. 爆炸签*1
3.实物托盒设计*1
4. 广审画面（货架插卡*1，爆炸签*1，实物托盒设计*1）</t>
  </si>
  <si>
    <r>
      <rPr>
        <sz val="10"/>
        <color theme="1"/>
        <rFont val="宋体"/>
        <charset val="134"/>
      </rPr>
      <t>货架插卡设计</t>
    </r>
    <r>
      <rPr>
        <sz val="10"/>
        <color theme="1"/>
        <rFont val="Arial"/>
        <charset val="134"/>
      </rPr>
      <t>(New work)</t>
    </r>
  </si>
  <si>
    <t>个</t>
  </si>
  <si>
    <r>
      <rPr>
        <sz val="10"/>
        <color theme="1"/>
        <rFont val="宋体"/>
        <charset val="134"/>
      </rPr>
      <t>爆炸签设计</t>
    </r>
    <r>
      <rPr>
        <sz val="10"/>
        <color theme="1"/>
        <rFont val="Arial"/>
        <charset val="134"/>
      </rPr>
      <t xml:space="preserve"> (New work)</t>
    </r>
  </si>
  <si>
    <r>
      <rPr>
        <sz val="10"/>
        <color theme="1"/>
        <rFont val="宋体"/>
        <charset val="134"/>
      </rPr>
      <t>实物托盒设计</t>
    </r>
    <r>
      <rPr>
        <sz val="10"/>
        <color theme="1"/>
        <rFont val="Arial"/>
        <charset val="134"/>
      </rPr>
      <t>(New work)</t>
    </r>
  </si>
  <si>
    <t>Sub-total：</t>
  </si>
  <si>
    <t>Total：</t>
  </si>
  <si>
    <t>项目管理/人员管理 
Service Fee/Staffing Fee</t>
  </si>
  <si>
    <t>Art Director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</si>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</sst>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7F7F7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10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3" fillId="0" borderId="0"/>
  </cellStyleXfs>
  <cellXfs count="66">
    <xf numFmtId="0" fontId="0" fillId="0" borderId="0" xfId="0">
      <alignment vertical="center"/>
    </xf>
    <xf numFmtId="0" fontId="1" fillId="0" borderId="0" xfId="5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right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53" applyNumberFormat="1" applyFont="1" applyFill="1" applyBorder="1" applyAlignment="1">
      <alignment horizontal="right" vertical="center"/>
    </xf>
    <xf numFmtId="176" fontId="3" fillId="3" borderId="12" xfId="53" applyNumberFormat="1" applyFont="1" applyFill="1" applyBorder="1" applyAlignment="1">
      <alignment horizontal="right" vertical="center"/>
    </xf>
    <xf numFmtId="178" fontId="3" fillId="3" borderId="13" xfId="53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176" fontId="9" fillId="0" borderId="0" xfId="49" applyNumberFormat="1" applyFont="1" applyFill="1" applyAlignment="1">
      <alignment horizontal="left"/>
    </xf>
    <xf numFmtId="0" fontId="9" fillId="0" borderId="0" xfId="49" applyFont="1" applyFill="1" applyAlignment="1">
      <alignment horizontal="left" vertical="center" wrapText="1"/>
    </xf>
    <xf numFmtId="0" fontId="9" fillId="0" borderId="0" xfId="49" applyFont="1" applyFill="1" applyAlignment="1">
      <alignment horizontal="left" vertical="center"/>
    </xf>
    <xf numFmtId="176" fontId="9" fillId="0" borderId="0" xfId="49" applyNumberFormat="1" applyFont="1" applyFill="1" applyAlignment="1">
      <alignment horizontal="left" wrapText="1"/>
    </xf>
    <xf numFmtId="0" fontId="6" fillId="2" borderId="4" xfId="53" applyFont="1" applyFill="1" applyBorder="1" applyAlignment="1">
      <alignment horizontal="left" vertical="center" wrapText="1"/>
    </xf>
    <xf numFmtId="0" fontId="6" fillId="2" borderId="5" xfId="53" applyFont="1" applyFill="1" applyBorder="1" applyAlignment="1">
      <alignment horizontal="left" vertical="center"/>
    </xf>
    <xf numFmtId="0" fontId="6" fillId="2" borderId="6" xfId="53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6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center" vertical="center"/>
    </xf>
    <xf numFmtId="178" fontId="3" fillId="3" borderId="13" xfId="53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2" borderId="7" xfId="53" applyFont="1" applyFill="1" applyBorder="1" applyAlignment="1">
      <alignment horizontal="left" vertical="center"/>
    </xf>
    <xf numFmtId="0" fontId="3" fillId="2" borderId="10" xfId="53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3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zoomScale="115" zoomScaleNormal="115" workbookViewId="0">
      <selection activeCell="B1" sqref="B1:C1"/>
    </sheetView>
  </sheetViews>
  <sheetFormatPr defaultColWidth="8.875" defaultRowHeight="14.2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ht="16.5" spans="2:3">
      <c r="B2" s="6" t="s">
        <v>1</v>
      </c>
      <c r="C2" s="7" t="s">
        <v>2</v>
      </c>
    </row>
    <row r="3" ht="16.5" spans="2:4">
      <c r="B3" s="6" t="s">
        <v>3</v>
      </c>
      <c r="C3" s="7" t="s">
        <v>4</v>
      </c>
      <c r="D3" s="52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53" t="s">
        <v>10</v>
      </c>
      <c r="C8" s="54"/>
    </row>
    <row r="9" ht="16.5" spans="2:3">
      <c r="B9" s="55" t="s">
        <v>11</v>
      </c>
      <c r="C9" s="56">
        <f>creative!H13</f>
        <v>3000</v>
      </c>
    </row>
    <row r="10" s="1" customFormat="1" ht="16.5" spans="2:3">
      <c r="B10" s="57" t="s">
        <v>12</v>
      </c>
      <c r="C10" s="22"/>
    </row>
    <row r="11" ht="16.5" spans="2:3">
      <c r="B11" s="55" t="s">
        <v>11</v>
      </c>
      <c r="C11" s="58">
        <f>'Staffing Fee'!H10</f>
        <v>400</v>
      </c>
    </row>
    <row r="12" ht="3.75" customHeight="1" spans="2:3">
      <c r="B12" s="59"/>
      <c r="C12" s="60"/>
    </row>
    <row r="13" ht="16.5" spans="2:3">
      <c r="B13" s="61" t="s">
        <v>11</v>
      </c>
      <c r="C13" s="62">
        <f>C9+C11</f>
        <v>3400</v>
      </c>
    </row>
    <row r="14" ht="16.5" spans="2:3">
      <c r="B14" s="61" t="s">
        <v>13</v>
      </c>
      <c r="C14" s="62">
        <f>C13*0.06</f>
        <v>204</v>
      </c>
    </row>
    <row r="15" ht="17.25" spans="2:3">
      <c r="B15" s="30" t="s">
        <v>14</v>
      </c>
      <c r="C15" s="32">
        <f>C13+C14</f>
        <v>3604</v>
      </c>
    </row>
    <row r="16" spans="2:2">
      <c r="B16" s="63" t="s">
        <v>15</v>
      </c>
    </row>
    <row r="18" spans="2:3">
      <c r="B18" s="64" t="s">
        <v>16</v>
      </c>
      <c r="C18" s="65">
        <f>C11/C13</f>
        <v>0.117647058823529</v>
      </c>
    </row>
    <row r="20" ht="16.5" spans="2:2">
      <c r="B20" s="33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  <row r="25" spans="2:2">
      <c r="B25" s="36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3"/>
  <sheetViews>
    <sheetView workbookViewId="0">
      <selection activeCell="B1" sqref="B1:C1"/>
    </sheetView>
  </sheetViews>
  <sheetFormatPr defaultColWidth="8.875" defaultRowHeight="14.25" outlineLevelCol="7"/>
  <cols>
    <col min="1" max="1" width="6.375" customWidth="1"/>
    <col min="2" max="2" width="28.375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ht="40.5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5" spans="2:8">
      <c r="B3" s="6" t="s">
        <v>3</v>
      </c>
      <c r="C3" s="7" t="s">
        <v>4</v>
      </c>
      <c r="D3" s="11"/>
      <c r="E3" s="9"/>
      <c r="F3" s="9"/>
      <c r="G3" s="10"/>
      <c r="H3" s="10"/>
    </row>
    <row r="4" ht="16.5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ht="16.5" spans="2:8">
      <c r="B5" s="12" t="s">
        <v>7</v>
      </c>
      <c r="C5" s="14"/>
      <c r="D5" s="12"/>
      <c r="E5" s="12"/>
      <c r="F5" s="12"/>
      <c r="G5" s="12"/>
      <c r="H5" s="12"/>
    </row>
    <row r="6" ht="20.25" customHeight="1" spans="2:8">
      <c r="B6" s="15"/>
      <c r="C6" s="15"/>
      <c r="D6" s="15"/>
      <c r="E6" s="15"/>
      <c r="F6" s="15"/>
      <c r="G6" s="15"/>
      <c r="H6" s="15"/>
    </row>
    <row r="7" ht="60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63.75" customHeight="1" spans="2:8">
      <c r="B8" s="40" t="s">
        <v>23</v>
      </c>
      <c r="C8" s="41"/>
      <c r="D8" s="41"/>
      <c r="E8" s="41"/>
      <c r="F8" s="41"/>
      <c r="G8" s="41"/>
      <c r="H8" s="42"/>
    </row>
    <row r="9" spans="2:8">
      <c r="B9" s="43" t="s">
        <v>24</v>
      </c>
      <c r="C9" s="44"/>
      <c r="D9" s="45">
        <v>2021</v>
      </c>
      <c r="E9" s="26">
        <v>1000</v>
      </c>
      <c r="F9" s="27" t="s">
        <v>25</v>
      </c>
      <c r="G9" s="28">
        <v>1</v>
      </c>
      <c r="H9" s="29">
        <f>E9*G9</f>
        <v>1000</v>
      </c>
    </row>
    <row r="10" spans="2:8">
      <c r="B10" s="43" t="s">
        <v>26</v>
      </c>
      <c r="C10" s="44"/>
      <c r="D10" s="46"/>
      <c r="E10" s="26">
        <v>1000</v>
      </c>
      <c r="F10" s="27" t="s">
        <v>25</v>
      </c>
      <c r="G10" s="28">
        <v>1</v>
      </c>
      <c r="H10" s="29">
        <f>E10*G10</f>
        <v>1000</v>
      </c>
    </row>
    <row r="11" spans="2:8">
      <c r="B11" s="43" t="s">
        <v>27</v>
      </c>
      <c r="C11" s="44"/>
      <c r="D11" s="46"/>
      <c r="E11" s="26">
        <v>1000</v>
      </c>
      <c r="F11" s="27" t="s">
        <v>25</v>
      </c>
      <c r="G11" s="28">
        <v>1</v>
      </c>
      <c r="H11" s="29">
        <f>E11*G11</f>
        <v>1000</v>
      </c>
    </row>
    <row r="12" ht="16.5" spans="2:8">
      <c r="B12" s="47" t="s">
        <v>28</v>
      </c>
      <c r="C12" s="48"/>
      <c r="D12" s="48"/>
      <c r="E12" s="48"/>
      <c r="F12" s="48"/>
      <c r="G12" s="49"/>
      <c r="H12" s="50">
        <f>SUM(H9:H11)</f>
        <v>3000</v>
      </c>
    </row>
    <row r="13" ht="17.25" spans="2:8">
      <c r="B13" s="30" t="s">
        <v>29</v>
      </c>
      <c r="C13" s="31"/>
      <c r="D13" s="31"/>
      <c r="E13" s="31"/>
      <c r="F13" s="31"/>
      <c r="G13" s="31"/>
      <c r="H13" s="51">
        <f>H12</f>
        <v>3000</v>
      </c>
    </row>
  </sheetData>
  <mergeCells count="5">
    <mergeCell ref="B1:C1"/>
    <mergeCell ref="B8:H8"/>
    <mergeCell ref="B12:G12"/>
    <mergeCell ref="B13:G13"/>
    <mergeCell ref="D9:D1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90" zoomScaleNormal="90" workbookViewId="0">
      <selection activeCell="F21" sqref="F21"/>
    </sheetView>
  </sheetViews>
  <sheetFormatPr defaultColWidth="8.875" defaultRowHeight="14.2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5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30</v>
      </c>
      <c r="C8" s="21"/>
      <c r="D8" s="21"/>
      <c r="E8" s="21"/>
      <c r="F8" s="21"/>
      <c r="G8" s="21"/>
      <c r="H8" s="22"/>
    </row>
    <row r="9" spans="2:8">
      <c r="B9" s="23" t="s">
        <v>31</v>
      </c>
      <c r="C9" s="24"/>
      <c r="D9" s="25"/>
      <c r="E9" s="26">
        <v>400</v>
      </c>
      <c r="F9" s="27" t="s">
        <v>32</v>
      </c>
      <c r="G9" s="28">
        <v>1</v>
      </c>
      <c r="H9" s="29">
        <f>E9*G9</f>
        <v>400</v>
      </c>
    </row>
    <row r="10" ht="17.25" spans="2:8">
      <c r="B10" s="30" t="s">
        <v>29</v>
      </c>
      <c r="C10" s="31"/>
      <c r="D10" s="31"/>
      <c r="E10" s="31"/>
      <c r="F10" s="31"/>
      <c r="G10" s="31"/>
      <c r="H10" s="32">
        <f>SUM(H9:H9)</f>
        <v>400</v>
      </c>
    </row>
    <row r="14" ht="16.5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2024-03-20T06:46:20Z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045E6C8545D74405B6796E51C8EE4808_13</vt:lpwstr>
  </property>
</Properties>
</file>