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17235" windowHeight="7470"/>
  </bookViews>
  <sheets>
    <sheet name="Summary" sheetId="9" r:id="rId1"/>
    <sheet name="Content Production" sheetId="1" r:id="rId2"/>
  </sheets>
  <definedNames>
    <definedName name="_xlnm.Print_Area" localSheetId="0">Summary!$B$1:$C$13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15" i="1" l="1"/>
  <c r="I18" i="1"/>
  <c r="I25" i="1" l="1"/>
  <c r="I24" i="1"/>
  <c r="I23" i="1"/>
  <c r="I17" i="1" l="1"/>
  <c r="I20" i="1" l="1"/>
  <c r="I21" i="1" s="1"/>
  <c r="I14" i="1" l="1"/>
  <c r="I13" i="1" l="1"/>
  <c r="I12" i="1"/>
  <c r="I11" i="1"/>
  <c r="I10" i="1"/>
  <c r="I9" i="1"/>
  <c r="C9" i="9" l="1"/>
  <c r="C11" i="9" l="1"/>
  <c r="C12" i="9" l="1"/>
  <c r="C13" i="9" s="1"/>
</calcChain>
</file>

<file path=xl/sharedStrings.xml><?xml version="1.0" encoding="utf-8"?>
<sst xmlns="http://schemas.openxmlformats.org/spreadsheetml/2006/main" count="86" uniqueCount="59">
  <si>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</si>
  <si>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</si>
  <si>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</si>
  <si>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</si>
  <si>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</si>
  <si>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</si>
  <si>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</si>
  <si>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</si>
  <si>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</si>
  <si>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</si>
  <si>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</si>
  <si>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</si>
  <si>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Unit Price</t>
  </si>
  <si>
    <t>Amount</t>
  </si>
  <si>
    <t>I. Content Production</t>
    <phoneticPr fontId="7" type="noConversion"/>
  </si>
  <si>
    <t>2024 rate card</t>
    <phoneticPr fontId="7" type="noConversion"/>
  </si>
  <si>
    <t>(If annual rate, list rate)</t>
    <phoneticPr fontId="7" type="noConversion"/>
  </si>
  <si>
    <t>Unit</t>
    <phoneticPr fontId="7" type="noConversion"/>
  </si>
  <si>
    <t>页</t>
    <phoneticPr fontId="7" type="noConversion"/>
  </si>
  <si>
    <t>Quantity</t>
    <phoneticPr fontId="7" type="noConversion"/>
  </si>
  <si>
    <t>根据主题词对相关文献进行检索、阅读、汇总</t>
    <phoneticPr fontId="7" type="noConversion"/>
  </si>
  <si>
    <t>个</t>
    <phoneticPr fontId="7" type="noConversion"/>
  </si>
  <si>
    <t>中文原文下载</t>
    <phoneticPr fontId="7" type="noConversion"/>
  </si>
  <si>
    <t>英文原文下载</t>
    <phoneticPr fontId="7" type="noConversion"/>
  </si>
  <si>
    <t>篇</t>
    <phoneticPr fontId="7" type="noConversion"/>
  </si>
  <si>
    <t>篇</t>
    <phoneticPr fontId="7" type="noConversion"/>
  </si>
  <si>
    <t>文献标注(new work)</t>
    <phoneticPr fontId="7" type="noConversion"/>
  </si>
  <si>
    <t>根据所提供素材整理、高亮</t>
  </si>
  <si>
    <t>篇</t>
    <phoneticPr fontId="7" type="noConversion"/>
  </si>
  <si>
    <t>页</t>
    <phoneticPr fontId="7" type="noConversion"/>
  </si>
  <si>
    <t>Sub-total</t>
    <phoneticPr fontId="7" type="noConversion"/>
  </si>
  <si>
    <t>Supplier Contact Information:</t>
    <phoneticPr fontId="7" type="noConversion"/>
  </si>
  <si>
    <t>total</t>
    <phoneticPr fontId="7" type="noConversion"/>
  </si>
  <si>
    <t>queen.liu@ubs-cn.com</t>
    <phoneticPr fontId="7" type="noConversion"/>
  </si>
  <si>
    <t>全国会幻灯(new work)</t>
    <phoneticPr fontId="7" type="noConversion"/>
  </si>
  <si>
    <t>封面以及封底不计数，包括医学编辑及适量文献检索（每套幻灯至少3-5篇文献，额外或特需的文献检索或下载可参考“其他附加内容”分别报价）</t>
    <phoneticPr fontId="7" type="noConversion"/>
  </si>
  <si>
    <t>3套  total</t>
    <phoneticPr fontId="7" type="noConversion"/>
  </si>
  <si>
    <t>主题词检索(new work)</t>
    <phoneticPr fontId="7" type="noConversion"/>
  </si>
  <si>
    <t>文章/文献英译中(new work)</t>
    <phoneticPr fontId="7" type="noConversion"/>
  </si>
  <si>
    <t>包括翻译、校队、润色，按中文字符每1000字计算</t>
    <phoneticPr fontId="7" type="noConversion"/>
  </si>
  <si>
    <t>每1000字</t>
    <phoneticPr fontId="7" type="noConversion"/>
  </si>
  <si>
    <t>2024AZ呼吸领域医学制作项目</t>
    <phoneticPr fontId="7" type="noConversion"/>
  </si>
  <si>
    <t>幻灯制作*3套（每套预估30页）</t>
    <phoneticPr fontId="7" type="noConversion"/>
  </si>
  <si>
    <t>包括医学编辑及适量文献检索</t>
    <phoneticPr fontId="7" type="noConversion"/>
  </si>
  <si>
    <t>2024 rate card</t>
    <phoneticPr fontId="7" type="noConversion"/>
  </si>
  <si>
    <t>页</t>
    <phoneticPr fontId="7" type="noConversion"/>
  </si>
  <si>
    <t>中文原文下载</t>
    <phoneticPr fontId="7" type="noConversion"/>
  </si>
  <si>
    <t>篇</t>
    <phoneticPr fontId="7" type="noConversion"/>
  </si>
  <si>
    <t>英文原文下载</t>
    <phoneticPr fontId="7" type="noConversion"/>
  </si>
  <si>
    <t>Newsletter(new work)</t>
    <phoneticPr fontId="7" type="noConversion"/>
  </si>
  <si>
    <t>推文撰写*1套（预估8页）</t>
    <phoneticPr fontId="7" type="noConversion"/>
  </si>
  <si>
    <t>PPT美化(普通美化)(new work)</t>
    <phoneticPr fontId="7" type="noConversion"/>
  </si>
  <si>
    <t>使用PPT重绘图表、字体设定、动作设定等</t>
    <phoneticPr fontId="7" type="noConversion"/>
  </si>
  <si>
    <t>Gold翻译*1套（预估100000字）</t>
    <phoneticPr fontId="7" type="noConversion"/>
  </si>
  <si>
    <t>幻灯美化*1套（每套预估30页）</t>
    <phoneticPr fontId="7" type="noConversion"/>
  </si>
  <si>
    <t>1套 total</t>
    <phoneticPr fontId="7" type="noConversion"/>
  </si>
  <si>
    <t>2025.4.25</t>
    <phoneticPr fontId="7" type="noConversion"/>
  </si>
  <si>
    <t>结算单</t>
    <phoneticPr fontId="7" type="noConversion"/>
  </si>
  <si>
    <t>结算单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</si>
</sst>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</numFmts>
  <fonts count="16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4" fillId="0" borderId="0" xfId="5"/>
    <xf numFmtId="0" fontId="0" fillId="0" borderId="0" xfId="0" applyAlignment="1">
      <alignment vertical="center" wrapText="1"/>
    </xf>
    <xf numFmtId="0" fontId="3" fillId="0" borderId="0" xfId="7" applyFont="1">
      <alignment vertical="center"/>
    </xf>
    <xf numFmtId="176" fontId="4" fillId="0" borderId="0" xfId="7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7" applyNumberFormat="1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3" applyFill="1" applyBorder="1" applyAlignment="1" applyProtection="1">
      <alignment vertical="center"/>
    </xf>
    <xf numFmtId="14" fontId="3" fillId="0" borderId="0" xfId="4" applyNumberFormat="1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176" fontId="3" fillId="3" borderId="6" xfId="4" applyNumberFormat="1" applyFont="1" applyFill="1" applyBorder="1" applyAlignment="1">
      <alignment horizontal="right" vertical="center"/>
    </xf>
    <xf numFmtId="176" fontId="8" fillId="0" borderId="0" xfId="7" applyNumberFormat="1" applyFont="1" applyAlignment="1">
      <alignment horizontal="left"/>
    </xf>
    <xf numFmtId="0" fontId="6" fillId="0" borderId="7" xfId="4" applyFont="1" applyBorder="1" applyAlignment="1">
      <alignment horizontal="center" vertical="center"/>
    </xf>
    <xf numFmtId="37" fontId="9" fillId="0" borderId="9" xfId="2" applyNumberFormat="1" applyFont="1" applyFill="1" applyBorder="1" applyAlignment="1">
      <alignment horizontal="right" vertical="center"/>
    </xf>
    <xf numFmtId="177" fontId="3" fillId="3" borderId="10" xfId="4" applyNumberFormat="1" applyFont="1" applyFill="1" applyBorder="1" applyAlignment="1">
      <alignment horizontal="right" vertical="center"/>
    </xf>
    <xf numFmtId="0" fontId="4" fillId="0" borderId="5" xfId="8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177" fontId="3" fillId="0" borderId="9" xfId="2" applyNumberFormat="1" applyFont="1" applyFill="1" applyBorder="1" applyAlignment="1">
      <alignment horizontal="right" vertical="center"/>
    </xf>
    <xf numFmtId="0" fontId="3" fillId="6" borderId="11" xfId="0" applyFont="1" applyFill="1" applyBorder="1" applyAlignment="1">
      <alignment horizontal="right" vertical="center" wrapText="1"/>
    </xf>
    <xf numFmtId="177" fontId="3" fillId="6" borderId="12" xfId="2" applyNumberFormat="1" applyFont="1" applyFill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4" fillId="0" borderId="5" xfId="0" applyFont="1" applyBorder="1" applyAlignment="1">
      <alignment horizontal="left" vertical="center" wrapText="1"/>
    </xf>
    <xf numFmtId="39" fontId="4" fillId="0" borderId="5" xfId="1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4" borderId="4" xfId="0" applyFont="1" applyFill="1" applyBorder="1" applyAlignment="1">
      <alignment vertical="center" wrapText="1"/>
    </xf>
    <xf numFmtId="0" fontId="6" fillId="2" borderId="9" xfId="4" applyFont="1" applyFill="1" applyBorder="1" applyAlignment="1">
      <alignment vertical="center"/>
    </xf>
    <xf numFmtId="178" fontId="3" fillId="0" borderId="9" xfId="4" applyNumberFormat="1" applyFont="1" applyFill="1" applyBorder="1" applyAlignment="1">
      <alignment horizontal="right" vertical="center"/>
    </xf>
    <xf numFmtId="178" fontId="3" fillId="3" borderId="10" xfId="4" applyNumberFormat="1" applyFont="1" applyFill="1" applyBorder="1" applyAlignment="1">
      <alignment horizontal="right" vertical="center"/>
    </xf>
    <xf numFmtId="0" fontId="2" fillId="0" borderId="0" xfId="7" applyFont="1" applyAlignment="1">
      <alignment horizontal="center" vertical="center"/>
    </xf>
    <xf numFmtId="0" fontId="6" fillId="2" borderId="3" xfId="4" applyFont="1" applyFill="1" applyBorder="1" applyAlignment="1">
      <alignment horizontal="left" vertical="center"/>
    </xf>
    <xf numFmtId="0" fontId="6" fillId="2" borderId="8" xfId="4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left" vertical="center" wrapText="1"/>
    </xf>
    <xf numFmtId="0" fontId="6" fillId="2" borderId="5" xfId="4" applyFont="1" applyFill="1" applyBorder="1" applyAlignment="1">
      <alignment horizontal="left" vertical="center"/>
    </xf>
    <xf numFmtId="176" fontId="15" fillId="0" borderId="4" xfId="4" applyNumberFormat="1" applyFont="1" applyFill="1" applyBorder="1" applyAlignment="1">
      <alignment horizontal="right" vertical="center"/>
    </xf>
    <xf numFmtId="176" fontId="15" fillId="0" borderId="5" xfId="4" applyNumberFormat="1" applyFont="1" applyFill="1" applyBorder="1" applyAlignment="1">
      <alignment horizontal="right" vertical="center"/>
    </xf>
    <xf numFmtId="176" fontId="3" fillId="3" borderId="6" xfId="4" applyNumberFormat="1" applyFont="1" applyFill="1" applyBorder="1" applyAlignment="1">
      <alignment horizontal="right" vertical="center"/>
    </xf>
    <xf numFmtId="176" fontId="3" fillId="3" borderId="13" xfId="4" applyNumberFormat="1" applyFont="1" applyFill="1" applyBorder="1" applyAlignment="1">
      <alignment horizontal="right" vertical="center"/>
    </xf>
  </cellXfs>
  <cellStyles count="13">
    <cellStyle name="Normal 2" xfId="12"/>
    <cellStyle name="常规" xfId="0" builtinId="0"/>
    <cellStyle name="常规 2" xfId="7"/>
    <cellStyle name="常规 2 2 2 2" xfId="1"/>
    <cellStyle name="常规 3" xfId="8"/>
    <cellStyle name="常规 3 2" xfId="6"/>
    <cellStyle name="常规_flash" xfId="5"/>
    <cellStyle name="常规_长城会短信相关活动报价1016" xfId="4"/>
    <cellStyle name="超链接" xfId="3" builtinId="8"/>
    <cellStyle name="千位分隔" xfId="2" builtinId="3"/>
    <cellStyle name="千位分隔 2" xfId="9"/>
    <cellStyle name="千位分隔 2 3" xfId="11"/>
    <cellStyle name="样式 1" xfId="1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9"/>
  <sheetViews>
    <sheetView tabSelected="1" zoomScaleNormal="100" workbookViewId="0">
      <selection activeCell="C17" sqref="C17"/>
    </sheetView>
  </sheetViews>
  <sheetFormatPr defaultColWidth="8.75" defaultRowHeight="14.25" x14ac:dyDescent="0.15"/>
  <cols>
    <col min="1" max="1" width="5.125" customWidth="1"/>
    <col min="2" max="2" width="39.625" customWidth="1"/>
    <col min="3" max="3" width="37.5" customWidth="1"/>
    <col min="4" max="4" width="12.625"/>
  </cols>
  <sheetData>
    <row r="1" spans="2:3" ht="37.5" customHeight="1" x14ac:dyDescent="0.15">
      <c r="B1" s="35" t="s">
        <v>57</v>
      </c>
      <c r="C1" s="35"/>
    </row>
    <row r="2" spans="2:3" ht="16.5" x14ac:dyDescent="0.35">
      <c r="B2" s="3" t="s">
        <v>0</v>
      </c>
      <c r="C2" s="4" t="s">
        <v>1</v>
      </c>
    </row>
    <row r="3" spans="2:3" ht="16.5" x14ac:dyDescent="0.35">
      <c r="B3" s="3" t="s">
        <v>2</v>
      </c>
      <c r="C3" s="7" t="s">
        <v>41</v>
      </c>
    </row>
    <row r="4" spans="2:3" s="1" customFormat="1" ht="16.5" customHeight="1" x14ac:dyDescent="0.15">
      <c r="B4" s="9" t="s">
        <v>31</v>
      </c>
      <c r="C4" s="10" t="s">
        <v>33</v>
      </c>
    </row>
    <row r="5" spans="2:3" s="1" customFormat="1" ht="16.5" customHeight="1" x14ac:dyDescent="0.15">
      <c r="B5" s="9" t="s">
        <v>4</v>
      </c>
      <c r="C5" s="11" t="s">
        <v>56</v>
      </c>
    </row>
    <row r="6" spans="2:3" s="1" customFormat="1" ht="16.5" customHeight="1" x14ac:dyDescent="0.15">
      <c r="B6" s="12"/>
      <c r="C6" s="12"/>
    </row>
    <row r="7" spans="2:3" s="1" customFormat="1" ht="30.75" customHeight="1" x14ac:dyDescent="0.15">
      <c r="B7" s="13" t="s">
        <v>5</v>
      </c>
      <c r="C7" s="18" t="s">
        <v>6</v>
      </c>
    </row>
    <row r="8" spans="2:3" s="1" customFormat="1" ht="15" x14ac:dyDescent="0.15">
      <c r="B8" s="36" t="s">
        <v>14</v>
      </c>
      <c r="C8" s="37"/>
    </row>
    <row r="9" spans="2:3" s="1" customFormat="1" ht="16.5" x14ac:dyDescent="0.15">
      <c r="B9" s="22" t="s">
        <v>7</v>
      </c>
      <c r="C9" s="23">
        <f>'Content Production'!I27</f>
        <v>72980</v>
      </c>
    </row>
    <row r="10" spans="2:3" ht="3.75" customHeight="1" x14ac:dyDescent="0.15">
      <c r="B10" s="38"/>
      <c r="C10" s="39"/>
    </row>
    <row r="11" spans="2:3" ht="16.5" x14ac:dyDescent="0.15">
      <c r="B11" s="24" t="s">
        <v>7</v>
      </c>
      <c r="C11" s="25">
        <f>C9</f>
        <v>72980</v>
      </c>
    </row>
    <row r="12" spans="2:3" ht="16.5" x14ac:dyDescent="0.15">
      <c r="B12" s="24" t="s">
        <v>8</v>
      </c>
      <c r="C12" s="25">
        <f>C11*0.06</f>
        <v>4378.8</v>
      </c>
    </row>
    <row r="13" spans="2:3" ht="16.5" x14ac:dyDescent="0.15">
      <c r="B13" s="16" t="s">
        <v>9</v>
      </c>
      <c r="C13" s="20">
        <f>C11+C12</f>
        <v>77358.8</v>
      </c>
    </row>
    <row r="14" spans="2:3" ht="18" x14ac:dyDescent="0.15">
      <c r="B14" s="30"/>
      <c r="C14" s="26"/>
    </row>
    <row r="15" spans="2:3" x14ac:dyDescent="0.2">
      <c r="B15" s="17"/>
    </row>
    <row r="16" spans="2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</sheetData>
  <mergeCells count="3">
    <mergeCell ref="B1:C1"/>
    <mergeCell ref="B8:C8"/>
    <mergeCell ref="B10:C10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7"/>
  <sheetViews>
    <sheetView zoomScale="80" zoomScaleNormal="80" workbookViewId="0">
      <selection activeCell="D3" sqref="D3"/>
    </sheetView>
  </sheetViews>
  <sheetFormatPr defaultColWidth="8.75" defaultRowHeight="14.25" x14ac:dyDescent="0.15"/>
  <cols>
    <col min="1" max="1" width="5.125" customWidth="1"/>
    <col min="2" max="2" width="34.625" customWidth="1"/>
    <col min="3" max="3" width="47.625" style="2" customWidth="1"/>
    <col min="4" max="4" width="17.625" style="2" customWidth="1"/>
    <col min="5" max="5" width="14.125" style="2" customWidth="1"/>
    <col min="6" max="6" width="11" customWidth="1"/>
    <col min="7" max="7" width="8.25" customWidth="1"/>
    <col min="8" max="8" width="10.125" customWidth="1"/>
    <col min="9" max="9" width="13.5" customWidth="1"/>
  </cols>
  <sheetData>
    <row r="1" spans="2:9" ht="37.5" customHeight="1" x14ac:dyDescent="0.15">
      <c r="B1" s="35" t="s">
        <v>58</v>
      </c>
      <c r="C1" s="35"/>
      <c r="D1" s="35"/>
      <c r="E1" s="35"/>
      <c r="F1" s="35"/>
      <c r="G1" s="35"/>
      <c r="H1" s="35"/>
      <c r="I1" s="35"/>
    </row>
    <row r="2" spans="2:9" ht="16.5" x14ac:dyDescent="0.35">
      <c r="B2" s="3" t="s">
        <v>0</v>
      </c>
      <c r="C2" s="4" t="s">
        <v>1</v>
      </c>
      <c r="D2" s="5"/>
      <c r="E2" s="5"/>
      <c r="F2" s="6"/>
      <c r="G2" s="6"/>
      <c r="H2" s="6"/>
      <c r="I2" s="6"/>
    </row>
    <row r="3" spans="2:9" ht="16.5" x14ac:dyDescent="0.35">
      <c r="B3" s="3" t="s">
        <v>2</v>
      </c>
      <c r="C3" s="7" t="s">
        <v>41</v>
      </c>
      <c r="D3" s="8"/>
      <c r="E3" s="8"/>
      <c r="F3" s="6"/>
      <c r="G3" s="6"/>
      <c r="H3" s="6"/>
      <c r="I3" s="6"/>
    </row>
    <row r="4" spans="2:9" s="1" customFormat="1" ht="16.5" customHeight="1" x14ac:dyDescent="0.15">
      <c r="B4" s="9" t="s">
        <v>3</v>
      </c>
      <c r="C4" s="10" t="s">
        <v>33</v>
      </c>
      <c r="D4" s="9"/>
      <c r="E4" s="9"/>
      <c r="F4" s="9"/>
      <c r="G4" s="9"/>
      <c r="H4" s="9"/>
      <c r="I4" s="9"/>
    </row>
    <row r="5" spans="2:9" s="1" customFormat="1" ht="16.5" customHeight="1" x14ac:dyDescent="0.15">
      <c r="B5" s="9" t="s">
        <v>4</v>
      </c>
      <c r="C5" s="11" t="s">
        <v>56</v>
      </c>
      <c r="D5" s="9"/>
      <c r="E5" s="9"/>
      <c r="F5" s="9"/>
      <c r="G5" s="9"/>
      <c r="H5" s="9"/>
      <c r="I5" s="9"/>
    </row>
    <row r="6" spans="2:9" s="1" customFormat="1" ht="16.5" customHeight="1" thickBot="1" x14ac:dyDescent="0.2">
      <c r="B6" s="12"/>
      <c r="C6" s="12"/>
      <c r="D6" s="12"/>
      <c r="E6" s="12"/>
      <c r="F6" s="12"/>
      <c r="G6" s="12"/>
      <c r="H6" s="12"/>
      <c r="I6" s="12"/>
    </row>
    <row r="7" spans="2:9" s="1" customFormat="1" ht="30.75" customHeight="1" x14ac:dyDescent="0.15">
      <c r="B7" s="13" t="s">
        <v>5</v>
      </c>
      <c r="C7" s="14" t="s">
        <v>10</v>
      </c>
      <c r="D7" s="14" t="s">
        <v>11</v>
      </c>
      <c r="E7" s="14" t="s">
        <v>16</v>
      </c>
      <c r="F7" s="15" t="s">
        <v>12</v>
      </c>
      <c r="G7" s="15" t="s">
        <v>17</v>
      </c>
      <c r="H7" s="15" t="s">
        <v>19</v>
      </c>
      <c r="I7" s="18" t="s">
        <v>13</v>
      </c>
    </row>
    <row r="8" spans="2:9" s="1" customFormat="1" ht="20.100000000000001" customHeight="1" x14ac:dyDescent="0.15">
      <c r="B8" s="40" t="s">
        <v>42</v>
      </c>
      <c r="C8" s="41"/>
      <c r="D8" s="41"/>
      <c r="E8" s="41"/>
      <c r="F8" s="41"/>
      <c r="G8" s="41"/>
      <c r="H8" s="41"/>
      <c r="I8" s="32"/>
    </row>
    <row r="9" spans="2:9" s="1" customFormat="1" ht="49.5" x14ac:dyDescent="0.15">
      <c r="B9" s="31" t="s">
        <v>34</v>
      </c>
      <c r="C9" s="27" t="s">
        <v>35</v>
      </c>
      <c r="D9" s="28" t="s">
        <v>15</v>
      </c>
      <c r="E9" s="21"/>
      <c r="F9" s="28">
        <v>657</v>
      </c>
      <c r="G9" s="29" t="s">
        <v>18</v>
      </c>
      <c r="H9" s="29">
        <v>30</v>
      </c>
      <c r="I9" s="19">
        <f>H9*F9</f>
        <v>19710</v>
      </c>
    </row>
    <row r="10" spans="2:9" s="1" customFormat="1" ht="18.600000000000001" customHeight="1" x14ac:dyDescent="0.15">
      <c r="B10" s="31" t="s">
        <v>37</v>
      </c>
      <c r="C10" s="27" t="s">
        <v>20</v>
      </c>
      <c r="D10" s="28" t="s">
        <v>15</v>
      </c>
      <c r="E10" s="21"/>
      <c r="F10" s="28">
        <v>20</v>
      </c>
      <c r="G10" s="29" t="s">
        <v>21</v>
      </c>
      <c r="H10" s="29">
        <v>10</v>
      </c>
      <c r="I10" s="19">
        <f>H10*F10</f>
        <v>200</v>
      </c>
    </row>
    <row r="11" spans="2:9" s="1" customFormat="1" ht="18.600000000000001" customHeight="1" x14ac:dyDescent="0.15">
      <c r="B11" s="31" t="s">
        <v>22</v>
      </c>
      <c r="C11" s="27" t="s">
        <v>22</v>
      </c>
      <c r="D11" s="28" t="s">
        <v>15</v>
      </c>
      <c r="E11" s="21"/>
      <c r="F11" s="28">
        <v>7</v>
      </c>
      <c r="G11" s="29" t="s">
        <v>24</v>
      </c>
      <c r="H11" s="29">
        <v>10</v>
      </c>
      <c r="I11" s="19">
        <f>H11*F11</f>
        <v>70</v>
      </c>
    </row>
    <row r="12" spans="2:9" s="1" customFormat="1" ht="18.600000000000001" customHeight="1" x14ac:dyDescent="0.15">
      <c r="B12" s="31" t="s">
        <v>23</v>
      </c>
      <c r="C12" s="27" t="s">
        <v>23</v>
      </c>
      <c r="D12" s="28" t="s">
        <v>15</v>
      </c>
      <c r="E12" s="21"/>
      <c r="F12" s="28">
        <v>10</v>
      </c>
      <c r="G12" s="29" t="s">
        <v>25</v>
      </c>
      <c r="H12" s="29">
        <v>10</v>
      </c>
      <c r="I12" s="19">
        <f t="shared" ref="I12:I14" si="0">H12*F12</f>
        <v>100</v>
      </c>
    </row>
    <row r="13" spans="2:9" s="1" customFormat="1" ht="18.600000000000001" customHeight="1" x14ac:dyDescent="0.15">
      <c r="B13" s="31" t="s">
        <v>26</v>
      </c>
      <c r="C13" s="27" t="s">
        <v>27</v>
      </c>
      <c r="D13" s="28" t="s">
        <v>15</v>
      </c>
      <c r="E13" s="21"/>
      <c r="F13" s="28">
        <v>15</v>
      </c>
      <c r="G13" s="29" t="s">
        <v>28</v>
      </c>
      <c r="H13" s="29">
        <v>20</v>
      </c>
      <c r="I13" s="19">
        <f t="shared" si="0"/>
        <v>300</v>
      </c>
    </row>
    <row r="14" spans="2:9" s="1" customFormat="1" ht="18.600000000000001" customHeight="1" x14ac:dyDescent="0.15">
      <c r="B14" s="31" t="s">
        <v>51</v>
      </c>
      <c r="C14" s="27" t="s">
        <v>52</v>
      </c>
      <c r="D14" s="28" t="s">
        <v>15</v>
      </c>
      <c r="E14" s="21"/>
      <c r="F14" s="28">
        <v>50</v>
      </c>
      <c r="G14" s="29" t="s">
        <v>29</v>
      </c>
      <c r="H14" s="29">
        <v>30</v>
      </c>
      <c r="I14" s="19">
        <f t="shared" si="0"/>
        <v>1500</v>
      </c>
    </row>
    <row r="15" spans="2:9" ht="18" x14ac:dyDescent="0.15">
      <c r="B15" s="42" t="s">
        <v>36</v>
      </c>
      <c r="C15" s="43"/>
      <c r="D15" s="43"/>
      <c r="E15" s="43"/>
      <c r="F15" s="43"/>
      <c r="G15" s="43"/>
      <c r="H15" s="43"/>
      <c r="I15" s="33">
        <f>SUM(I9:I14)*3</f>
        <v>65640</v>
      </c>
    </row>
    <row r="16" spans="2:9" ht="15" x14ac:dyDescent="0.15">
      <c r="B16" s="40" t="s">
        <v>54</v>
      </c>
      <c r="C16" s="41"/>
      <c r="D16" s="41"/>
      <c r="E16" s="41"/>
      <c r="F16" s="41"/>
      <c r="G16" s="41"/>
      <c r="H16" s="41"/>
      <c r="I16" s="32"/>
    </row>
    <row r="17" spans="2:9" ht="16.5" x14ac:dyDescent="0.15">
      <c r="B17" s="31" t="s">
        <v>51</v>
      </c>
      <c r="C17" s="27" t="s">
        <v>52</v>
      </c>
      <c r="D17" s="28" t="s">
        <v>15</v>
      </c>
      <c r="E17" s="21"/>
      <c r="F17" s="28">
        <v>50</v>
      </c>
      <c r="G17" s="29" t="s">
        <v>18</v>
      </c>
      <c r="H17" s="29">
        <v>30</v>
      </c>
      <c r="I17" s="19">
        <f t="shared" ref="I17" si="1">H17*F17</f>
        <v>1500</v>
      </c>
    </row>
    <row r="18" spans="2:9" ht="18" x14ac:dyDescent="0.15">
      <c r="B18" s="42" t="s">
        <v>55</v>
      </c>
      <c r="C18" s="43"/>
      <c r="D18" s="43"/>
      <c r="E18" s="43"/>
      <c r="F18" s="43"/>
      <c r="G18" s="43"/>
      <c r="H18" s="43"/>
      <c r="I18" s="33">
        <f>SUM(I17:I17)*1</f>
        <v>1500</v>
      </c>
    </row>
    <row r="19" spans="2:9" ht="15" x14ac:dyDescent="0.15">
      <c r="B19" s="40" t="s">
        <v>53</v>
      </c>
      <c r="C19" s="41"/>
      <c r="D19" s="41"/>
      <c r="E19" s="41"/>
      <c r="F19" s="41"/>
      <c r="G19" s="41"/>
      <c r="H19" s="41"/>
      <c r="I19" s="32"/>
    </row>
    <row r="20" spans="2:9" ht="16.5" x14ac:dyDescent="0.15">
      <c r="B20" s="31" t="s">
        <v>38</v>
      </c>
      <c r="C20" s="27" t="s">
        <v>39</v>
      </c>
      <c r="D20" s="28" t="s">
        <v>15</v>
      </c>
      <c r="E20" s="21"/>
      <c r="F20" s="28">
        <v>150</v>
      </c>
      <c r="G20" s="29" t="s">
        <v>40</v>
      </c>
      <c r="H20" s="29">
        <v>0</v>
      </c>
      <c r="I20" s="19">
        <f>H20*F20</f>
        <v>0</v>
      </c>
    </row>
    <row r="21" spans="2:9" ht="18" x14ac:dyDescent="0.15">
      <c r="B21" s="42" t="s">
        <v>32</v>
      </c>
      <c r="C21" s="43"/>
      <c r="D21" s="43"/>
      <c r="E21" s="43"/>
      <c r="F21" s="43"/>
      <c r="G21" s="43"/>
      <c r="H21" s="43"/>
      <c r="I21" s="33">
        <f>SUM(I20:I20)</f>
        <v>0</v>
      </c>
    </row>
    <row r="22" spans="2:9" ht="15" x14ac:dyDescent="0.15">
      <c r="B22" s="40" t="s">
        <v>50</v>
      </c>
      <c r="C22" s="41"/>
      <c r="D22" s="41"/>
      <c r="E22" s="41"/>
      <c r="F22" s="41"/>
      <c r="G22" s="41"/>
      <c r="H22" s="41"/>
      <c r="I22" s="32"/>
    </row>
    <row r="23" spans="2:9" ht="16.5" x14ac:dyDescent="0.15">
      <c r="B23" s="31" t="s">
        <v>49</v>
      </c>
      <c r="C23" s="27" t="s">
        <v>43</v>
      </c>
      <c r="D23" s="28" t="s">
        <v>44</v>
      </c>
      <c r="E23" s="21"/>
      <c r="F23" s="28">
        <v>730</v>
      </c>
      <c r="G23" s="29" t="s">
        <v>45</v>
      </c>
      <c r="H23" s="29">
        <v>8</v>
      </c>
      <c r="I23" s="19">
        <f>H23*F23</f>
        <v>5840</v>
      </c>
    </row>
    <row r="24" spans="2:9" ht="16.5" x14ac:dyDescent="0.15">
      <c r="B24" s="31" t="s">
        <v>46</v>
      </c>
      <c r="C24" s="27" t="s">
        <v>46</v>
      </c>
      <c r="D24" s="28" t="s">
        <v>44</v>
      </c>
      <c r="E24" s="21"/>
      <c r="F24" s="28">
        <v>7</v>
      </c>
      <c r="G24" s="29" t="s">
        <v>47</v>
      </c>
      <c r="H24" s="29">
        <v>0</v>
      </c>
      <c r="I24" s="19">
        <f>H24*F24</f>
        <v>0</v>
      </c>
    </row>
    <row r="25" spans="2:9" ht="16.5" x14ac:dyDescent="0.15">
      <c r="B25" s="31" t="s">
        <v>48</v>
      </c>
      <c r="C25" s="27" t="s">
        <v>48</v>
      </c>
      <c r="D25" s="28" t="s">
        <v>44</v>
      </c>
      <c r="E25" s="21"/>
      <c r="F25" s="28">
        <v>10</v>
      </c>
      <c r="G25" s="29" t="s">
        <v>47</v>
      </c>
      <c r="H25" s="29">
        <v>0</v>
      </c>
      <c r="I25" s="19">
        <f t="shared" ref="I25" si="2">H25*F25</f>
        <v>0</v>
      </c>
    </row>
    <row r="26" spans="2:9" ht="18" x14ac:dyDescent="0.15">
      <c r="B26" s="42" t="s">
        <v>32</v>
      </c>
      <c r="C26" s="43"/>
      <c r="D26" s="43"/>
      <c r="E26" s="43"/>
      <c r="F26" s="43"/>
      <c r="G26" s="43"/>
      <c r="H26" s="43"/>
      <c r="I26" s="33">
        <f>SUM(I23:I25)</f>
        <v>5840</v>
      </c>
    </row>
    <row r="27" spans="2:9" ht="17.25" thickBot="1" x14ac:dyDescent="0.2">
      <c r="B27" s="44" t="s">
        <v>30</v>
      </c>
      <c r="C27" s="45"/>
      <c r="D27" s="45"/>
      <c r="E27" s="45"/>
      <c r="F27" s="45"/>
      <c r="G27" s="45"/>
      <c r="H27" s="45"/>
      <c r="I27" s="34">
        <f>I15+I21+I26+I18</f>
        <v>72980</v>
      </c>
    </row>
  </sheetData>
  <mergeCells count="10">
    <mergeCell ref="B1:I1"/>
    <mergeCell ref="B8:H8"/>
    <mergeCell ref="B15:H15"/>
    <mergeCell ref="B27:H27"/>
    <mergeCell ref="B19:H19"/>
    <mergeCell ref="B21:H21"/>
    <mergeCell ref="B16:H16"/>
    <mergeCell ref="B18:H18"/>
    <mergeCell ref="B22:H22"/>
    <mergeCell ref="B26:H26"/>
  </mergeCells>
  <phoneticPr fontId="7" type="noConversion"/>
  <hyperlinks>
    <hyperlink ref="C4" r:id="rId1"/>
  </hyperlinks>
  <printOptions horizontalCentered="1"/>
  <pageMargins left="0.25" right="0.25" top="0.27" bottom="0.44" header="0.3" footer="0.3"/>
  <pageSetup paperSize="9" scale="5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Summary</vt:lpstr>
      <vt:lpstr>Content Production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2024-08-09T06:36:23Z</cp:lastPrinted>
  <dcterms:created xsi:type="dcterms:W3CDTF">2016-06-29T09:42:00Z</dcterms:created>
  <dcterms:modified xsi:type="dcterms:W3CDTF">2025-04-25T05:38:37Z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700F3CE50BB347CBBBA8D2DEA83CEFEF</vt:lpwstr>
  </property>
  <property fmtid="{D5CDD505-2E9C-101B-9397-08002B2CF9AE}" pid="3" name="KSOProductBuildVer">
    <vt:lpwstr>2052-11.1.0.11744</vt:lpwstr>
  </property>
</Properties>
</file>