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结算单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<sst xmlns="http://schemas.openxmlformats.org/spreadsheetml/2006/main" count="89" uniqueCount="43">
  <si>
    <t>2024森世海亚零售材料制作项目结算单</t>
  </si>
  <si>
    <t>Agency: must fill in
供应商（填入右边橘色处）</t>
  </si>
  <si>
    <t>上海麦田公共关系咨询有限公司</t>
  </si>
  <si>
    <t>Item</t>
  </si>
  <si>
    <t>Descripation描述</t>
  </si>
  <si>
    <t>Quotation报价</t>
  </si>
  <si>
    <t>结算</t>
  </si>
  <si>
    <t>报价单明细表 Quotation Breakdown</t>
  </si>
  <si>
    <t>结算单明细表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</si>
  <si>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</si>
  <si>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</si>
  <si>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</si>
  <si>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</si>
  <si>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</si>
  <si>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</si>
  <si>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</si>
  <si>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静脉曲张物料（A4单页，正反面）</t>
  </si>
  <si>
    <t>微循环多学科-内训幻灯</t>
  </si>
  <si>
    <t>1-1</t>
  </si>
  <si>
    <t>内容撰写</t>
  </si>
  <si>
    <t>医学内容撰写，A4单页正反两面内容</t>
  </si>
  <si>
    <t>页</t>
  </si>
  <si>
    <t>1-2</t>
  </si>
  <si>
    <t>设计排版</t>
  </si>
  <si>
    <t>根据内容进行排版设计，A4单页正反两面内容</t>
  </si>
  <si>
    <t>Total：</t>
  </si>
  <si>
    <t>脑卒中物料（A4单页，正反面）</t>
  </si>
  <si>
    <t>2-1</t>
  </si>
  <si>
    <t>2-2</t>
  </si>
  <si>
    <t>老年常见病管理物料（A4单页，正反面）</t>
  </si>
  <si>
    <t>3-1</t>
  </si>
  <si>
    <t>3-2</t>
  </si>
  <si>
    <t>脑部循环障碍物料（A4单页，正反面）</t>
  </si>
  <si>
    <t>4-1</t>
  </si>
  <si>
    <t>4-2</t>
  </si>
  <si>
    <t>眼部疾病(糖尿病视网膜病变)物料（A4单页，正反面）</t>
  </si>
  <si>
    <t>5-1</t>
  </si>
  <si>
    <t>5-2</t>
  </si>
  <si>
    <t>未含税Total：</t>
  </si>
  <si>
    <t>税 Tax</t>
  </si>
  <si>
    <t>Total Amount</t>
  </si>
  <si>
    <t>优惠价</t>
  </si>
  <si>
    <t>最终结算价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</si>
</sst>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&quot;￥&quot;#,##0.00_);[Red]\(&quot;￥&quot;#,##0.00\)"/>
    <numFmt numFmtId="178" formatCode="0_);\(0\)"/>
  </numFmts>
  <fonts count="44">
    <font>
      <sz val="12"/>
      <name val="宋体"/>
      <charset val="134"/>
    </font>
    <font>
      <sz val="12"/>
      <color theme="1"/>
      <name val="微软雅黑"/>
      <charset val="134"/>
    </font>
    <font>
      <sz val="12"/>
      <color rgb="FFFF0000"/>
      <name val="微软雅黑"/>
      <charset val="134"/>
    </font>
    <font>
      <sz val="12"/>
      <name val="微软雅黑"/>
      <charset val="134"/>
    </font>
    <font>
      <b/>
      <sz val="16"/>
      <color theme="1"/>
      <name val="微软雅黑"/>
      <charset val="134"/>
    </font>
    <font>
      <sz val="16"/>
      <color theme="1"/>
      <name val="微软雅黑"/>
      <charset val="134"/>
    </font>
    <font>
      <sz val="11"/>
      <color theme="1"/>
      <name val="微软雅黑"/>
      <charset val="134"/>
    </font>
    <font>
      <b/>
      <sz val="12"/>
      <color theme="1"/>
      <name val="微软雅黑"/>
      <charset val="134"/>
    </font>
    <font>
      <b/>
      <sz val="12"/>
      <color rgb="FFFF0000"/>
      <name val="微软雅黑"/>
      <charset val="134"/>
    </font>
    <font>
      <sz val="14"/>
      <color theme="1"/>
      <name val="微软雅黑"/>
      <charset val="134"/>
    </font>
    <font>
      <b/>
      <sz val="12"/>
      <color indexed="9"/>
      <name val="微软雅黑"/>
      <charset val="134"/>
    </font>
    <font>
      <b/>
      <sz val="11"/>
      <color indexed="9"/>
      <name val="微软雅黑"/>
      <charset val="134"/>
    </font>
    <font>
      <b/>
      <sz val="10"/>
      <color rgb="FFFF0000"/>
      <name val="微软雅黑"/>
      <charset val="134"/>
    </font>
    <font>
      <b/>
      <sz val="10"/>
      <color theme="1"/>
      <name val="微软雅黑"/>
      <charset val="134"/>
    </font>
    <font>
      <b/>
      <u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1"/>
      <color indexed="20"/>
      <name val="ＭＳ Ｐゴシック"/>
      <charset val="128"/>
    </font>
    <font>
      <sz val="11"/>
      <color indexed="20"/>
      <name val="Calibri"/>
      <charset val="134"/>
    </font>
    <font>
      <sz val="11"/>
      <color indexed="8"/>
      <name val="宋体"/>
      <charset val="134"/>
    </font>
    <font>
      <sz val="11"/>
      <color indexed="17"/>
      <name val="ＭＳ Ｐゴシック"/>
      <charset val="128"/>
    </font>
    <font>
      <sz val="11"/>
      <color indexed="17"/>
      <name val="Calibri"/>
      <charset val="134"/>
    </font>
  </fonts>
  <fills count="4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/>
    <xf numFmtId="176" fontId="0" fillId="0" borderId="0" applyFont="0" applyFill="0" applyBorder="0" applyAlignment="0" applyProtection="0"/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9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0" borderId="10" applyNumberFormat="0" applyAlignment="0" applyProtection="0">
      <alignment vertical="center"/>
    </xf>
    <xf numFmtId="0" fontId="25" fillId="11" borderId="11" applyNumberFormat="0" applyAlignment="0" applyProtection="0">
      <alignment vertical="center"/>
    </xf>
    <xf numFmtId="0" fontId="26" fillId="11" borderId="10" applyNumberFormat="0" applyAlignment="0" applyProtection="0">
      <alignment vertical="center"/>
    </xf>
    <xf numFmtId="0" fontId="27" fillId="12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5" fillId="0" borderId="0"/>
    <xf numFmtId="43" fontId="36" fillId="0" borderId="0" applyFont="0" applyFill="0" applyBorder="0" applyAlignment="0" applyProtection="0"/>
    <xf numFmtId="0" fontId="36" fillId="0" borderId="0"/>
    <xf numFmtId="0" fontId="37" fillId="0" borderId="0"/>
    <xf numFmtId="0" fontId="38" fillId="0" borderId="0">
      <alignment vertical="top"/>
    </xf>
    <xf numFmtId="0" fontId="37" fillId="0" borderId="0">
      <alignment vertical="top"/>
    </xf>
    <xf numFmtId="0" fontId="39" fillId="40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37" fillId="0" borderId="0">
      <alignment vertical="top"/>
    </xf>
    <xf numFmtId="0" fontId="37" fillId="0" borderId="0"/>
    <xf numFmtId="0" fontId="0" fillId="0" borderId="0"/>
    <xf numFmtId="0" fontId="42" fillId="41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8" fillId="0" borderId="0">
      <alignment vertical="top"/>
    </xf>
  </cellStyleXfs>
  <cellXfs count="8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49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177" fontId="3" fillId="0" borderId="0" xfId="0" applyNumberFormat="1" applyFont="1"/>
    <xf numFmtId="0" fontId="4" fillId="0" borderId="0" xfId="0" applyFont="1" applyAlignment="1">
      <alignment horizontal="center"/>
    </xf>
    <xf numFmtId="0" fontId="5" fillId="0" borderId="0" xfId="0" applyFont="1"/>
    <xf numFmtId="0" fontId="1" fillId="0" borderId="0" xfId="0" applyFont="1" applyAlignment="1">
      <alignment horizontal="center" vertical="center"/>
    </xf>
    <xf numFmtId="177" fontId="1" fillId="0" borderId="0" xfId="0" applyNumberFormat="1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6" fillId="2" borderId="0" xfId="0" applyFont="1" applyFill="1" applyAlignment="1">
      <alignment horizontal="right" wrapText="1"/>
    </xf>
    <xf numFmtId="0" fontId="1" fillId="0" borderId="0" xfId="0" applyFont="1" applyAlignment="1">
      <alignment vertical="top" wrapText="1"/>
    </xf>
    <xf numFmtId="177" fontId="1" fillId="0" borderId="0" xfId="0" applyNumberFormat="1" applyFont="1" applyAlignment="1">
      <alignment vertical="top" wrapText="1"/>
    </xf>
    <xf numFmtId="49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7" fillId="0" borderId="2" xfId="1" applyFont="1" applyBorder="1" applyAlignment="1"/>
    <xf numFmtId="176" fontId="7" fillId="0" borderId="2" xfId="1" applyFont="1" applyBorder="1" applyAlignment="1">
      <alignment horizontal="center"/>
    </xf>
    <xf numFmtId="176" fontId="8" fillId="0" borderId="2" xfId="1" applyFont="1" applyBorder="1" applyAlignment="1">
      <alignment horizontal="center"/>
    </xf>
    <xf numFmtId="49" fontId="1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 wrapText="1"/>
    </xf>
    <xf numFmtId="176" fontId="8" fillId="0" borderId="2" xfId="1" applyFont="1" applyBorder="1" applyAlignment="1"/>
    <xf numFmtId="0" fontId="9" fillId="0" borderId="5" xfId="0" applyFont="1" applyBorder="1" applyAlignment="1">
      <alignment horizontal="center" wrapText="1"/>
    </xf>
    <xf numFmtId="0" fontId="5" fillId="0" borderId="0" xfId="0" applyFont="1" applyAlignment="1">
      <alignment horizontal="left" wrapText="1"/>
    </xf>
    <xf numFmtId="49" fontId="10" fillId="4" borderId="2" xfId="0" applyNumberFormat="1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horizontal="center" vertical="center" wrapText="1"/>
    </xf>
    <xf numFmtId="178" fontId="11" fillId="4" borderId="2" xfId="0" applyNumberFormat="1" applyFont="1" applyFill="1" applyBorder="1" applyAlignment="1">
      <alignment horizontal="center" vertical="center" wrapText="1"/>
    </xf>
    <xf numFmtId="178" fontId="10" fillId="4" borderId="2" xfId="0" applyNumberFormat="1" applyFont="1" applyFill="1" applyBorder="1" applyAlignment="1">
      <alignment horizontal="center" vertical="center" wrapText="1"/>
    </xf>
    <xf numFmtId="0" fontId="7" fillId="5" borderId="2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8" fontId="1" fillId="5" borderId="2" xfId="0" applyNumberFormat="1" applyFont="1" applyFill="1" applyBorder="1" applyAlignment="1">
      <alignment horizontal="center" vertical="center"/>
    </xf>
    <xf numFmtId="177" fontId="7" fillId="5" borderId="2" xfId="0" applyNumberFormat="1" applyFont="1" applyFill="1" applyBorder="1"/>
    <xf numFmtId="49" fontId="1" fillId="0" borderId="6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vertical="center"/>
    </xf>
    <xf numFmtId="0" fontId="7" fillId="0" borderId="1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177" fontId="7" fillId="0" borderId="2" xfId="0" applyNumberFormat="1" applyFont="1" applyBorder="1"/>
    <xf numFmtId="0" fontId="7" fillId="0" borderId="2" xfId="0" applyFont="1" applyBorder="1" applyAlignment="1">
      <alignment horizontal="right"/>
    </xf>
    <xf numFmtId="0" fontId="7" fillId="5" borderId="2" xfId="0" applyFont="1" applyFill="1" applyBorder="1" applyAlignment="1">
      <alignment horizontal="center" vertical="center"/>
    </xf>
    <xf numFmtId="9" fontId="7" fillId="5" borderId="1" xfId="0" applyNumberFormat="1" applyFont="1" applyFill="1" applyBorder="1" applyAlignment="1">
      <alignment horizontal="center"/>
    </xf>
    <xf numFmtId="9" fontId="7" fillId="5" borderId="3" xfId="0" applyNumberFormat="1" applyFont="1" applyFill="1" applyBorder="1" applyAlignment="1">
      <alignment horizontal="center"/>
    </xf>
    <xf numFmtId="9" fontId="7" fillId="5" borderId="4" xfId="0" applyNumberFormat="1" applyFont="1" applyFill="1" applyBorder="1" applyAlignment="1">
      <alignment horizontal="center"/>
    </xf>
    <xf numFmtId="0" fontId="12" fillId="6" borderId="1" xfId="0" applyFont="1" applyFill="1" applyBorder="1" applyAlignment="1">
      <alignment horizontal="right" vertical="center"/>
    </xf>
    <xf numFmtId="0" fontId="12" fillId="6" borderId="3" xfId="0" applyFont="1" applyFill="1" applyBorder="1" applyAlignment="1">
      <alignment horizontal="right" vertical="center"/>
    </xf>
    <xf numFmtId="0" fontId="12" fillId="6" borderId="4" xfId="0" applyFont="1" applyFill="1" applyBorder="1" applyAlignment="1">
      <alignment horizontal="right" vertical="center"/>
    </xf>
    <xf numFmtId="177" fontId="12" fillId="6" borderId="2" xfId="0" applyNumberFormat="1" applyFont="1" applyFill="1" applyBorder="1" applyAlignment="1">
      <alignment vertical="center"/>
    </xf>
    <xf numFmtId="0" fontId="13" fillId="7" borderId="2" xfId="0" applyFont="1" applyFill="1" applyBorder="1" applyAlignment="1">
      <alignment horizontal="center" vertical="center"/>
    </xf>
    <xf numFmtId="177" fontId="14" fillId="0" borderId="4" xfId="0" applyNumberFormat="1" applyFont="1" applyBorder="1"/>
    <xf numFmtId="49" fontId="3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77" fontId="8" fillId="0" borderId="0" xfId="0" applyNumberFormat="1" applyFont="1" applyAlignment="1">
      <alignment horizontal="center"/>
    </xf>
    <xf numFmtId="177" fontId="10" fillId="4" borderId="2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177" fontId="7" fillId="5" borderId="2" xfId="0" applyNumberFormat="1" applyFont="1" applyFill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/>
    </xf>
    <xf numFmtId="177" fontId="7" fillId="0" borderId="2" xfId="65" applyNumberFormat="1" applyFont="1" applyBorder="1" applyAlignment="1">
      <alignment horizontal="center" vertical="center"/>
    </xf>
    <xf numFmtId="9" fontId="7" fillId="5" borderId="1" xfId="0" applyNumberFormat="1" applyFont="1" applyFill="1" applyBorder="1" applyAlignment="1">
      <alignment horizontal="center" wrapText="1"/>
    </xf>
    <xf numFmtId="0" fontId="7" fillId="5" borderId="3" xfId="0" applyFont="1" applyFill="1" applyBorder="1" applyAlignment="1">
      <alignment horizontal="center"/>
    </xf>
    <xf numFmtId="177" fontId="7" fillId="5" borderId="4" xfId="0" applyNumberFormat="1" applyFont="1" applyFill="1" applyBorder="1" applyAlignment="1">
      <alignment horizontal="center"/>
    </xf>
    <xf numFmtId="177" fontId="7" fillId="0" borderId="2" xfId="0" applyNumberFormat="1" applyFont="1" applyBorder="1" applyAlignment="1">
      <alignment horizontal="center" vertical="center"/>
    </xf>
    <xf numFmtId="0" fontId="2" fillId="8" borderId="0" xfId="0" applyFont="1" applyFill="1" applyAlignment="1">
      <alignment horizontal="center"/>
    </xf>
    <xf numFmtId="0" fontId="13" fillId="7" borderId="1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177" fontId="8" fillId="0" borderId="2" xfId="0" applyNumberFormat="1" applyFont="1" applyBorder="1"/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Comma 2" xfId="50"/>
    <cellStyle name="Normal 2" xfId="51"/>
    <cellStyle name="Normal 3" xfId="52"/>
    <cellStyle name="Normal_Event Logistic Service RFQ Template_v3" xfId="53"/>
    <cellStyle name="標準_Meeting Request（1125 价）" xfId="54"/>
    <cellStyle name="差_20131026　杭州無錫2日間見積もり(0929)" xfId="55"/>
    <cellStyle name="差_Meeting Request（1125 价）" xfId="56"/>
    <cellStyle name="常规 2" xfId="57"/>
    <cellStyle name="常规 2 2 4" xfId="58"/>
    <cellStyle name="常规 2 5" xfId="59"/>
    <cellStyle name="常规 3" xfId="60"/>
    <cellStyle name="常规 3 2" xfId="61"/>
    <cellStyle name="常规 3 3" xfId="62"/>
    <cellStyle name="常规 4" xfId="63"/>
    <cellStyle name="常规 5" xfId="64"/>
    <cellStyle name="常规 6" xfId="65"/>
    <cellStyle name="好_20131026　杭州無錫2日間見積もり(0929)" xfId="66"/>
    <cellStyle name="好_Meeting Request（1125 价）" xfId="67"/>
    <cellStyle name="千位分隔 2" xfId="68"/>
    <cellStyle name="样式 1" xfId="6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39"/>
  <sheetViews>
    <sheetView showGridLines="0" tabSelected="1" zoomScale="70" zoomScaleNormal="70" workbookViewId="0">
      <selection activeCell="C9" sqref="C9"/>
    </sheetView>
  </sheetViews>
  <sheetFormatPr defaultColWidth="9" defaultRowHeight="16.5"/>
  <cols>
    <col min="1" max="1" width="6.33333333333333" style="4" customWidth="1"/>
    <col min="2" max="2" width="49.1666666666667" style="5" customWidth="1"/>
    <col min="3" max="3" width="61.6666666666667" style="6" customWidth="1"/>
    <col min="4" max="4" width="8.33333333333333" style="5" customWidth="1"/>
    <col min="5" max="5" width="5.83333333333333" style="7" customWidth="1"/>
    <col min="6" max="6" width="6.16666666666667" style="7" customWidth="1"/>
    <col min="7" max="7" width="12.5" style="7" customWidth="1"/>
    <col min="8" max="8" width="14.6666666666667" style="8" customWidth="1"/>
    <col min="9" max="9" width="9.63333333333333" style="5" customWidth="1"/>
    <col min="10" max="10" width="9.4" style="5" customWidth="1"/>
    <col min="11" max="11" width="15.35" style="5" customWidth="1"/>
    <col min="12" max="12" width="13.325" style="5" customWidth="1"/>
    <col min="13" max="16384" width="9" style="5"/>
  </cols>
  <sheetData>
    <row r="2" s="1" customFormat="1" ht="22.5" spans="1:8">
      <c r="A2" s="9" t="s">
        <v>0</v>
      </c>
      <c r="B2" s="9"/>
      <c r="C2" s="9"/>
      <c r="D2" s="10"/>
      <c r="E2" s="10"/>
      <c r="F2" s="11"/>
      <c r="H2" s="12"/>
    </row>
    <row r="3" s="1" customFormat="1" ht="33" spans="1:8">
      <c r="A3" s="13"/>
      <c r="B3" s="14" t="s">
        <v>1</v>
      </c>
      <c r="C3" s="15" t="s">
        <v>2</v>
      </c>
      <c r="E3" s="16"/>
      <c r="F3" s="16"/>
      <c r="G3" s="16"/>
      <c r="H3" s="17"/>
    </row>
    <row r="4" s="1" customFormat="1" spans="1:8">
      <c r="A4" s="18" t="s">
        <v>3</v>
      </c>
      <c r="B4" s="19" t="s">
        <v>4</v>
      </c>
      <c r="C4" s="20" t="s">
        <v>5</v>
      </c>
      <c r="D4" s="21" t="s">
        <v>6</v>
      </c>
      <c r="E4" s="22"/>
      <c r="F4" s="23"/>
      <c r="G4" s="16"/>
      <c r="H4" s="17"/>
    </row>
    <row r="5" s="1" customFormat="1" spans="1:8">
      <c r="A5" s="24">
        <v>1</v>
      </c>
      <c r="B5" s="25" t="str">
        <f>B14</f>
        <v>静脉曲张物料（A4单页，正反面）</v>
      </c>
      <c r="C5" s="26">
        <f>H17</f>
        <v>5000</v>
      </c>
      <c r="D5" s="27">
        <f>L17</f>
        <v>5000</v>
      </c>
      <c r="E5" s="27"/>
      <c r="F5" s="27"/>
      <c r="G5" s="16"/>
      <c r="H5" s="17"/>
    </row>
    <row r="6" s="1" customFormat="1" spans="1:8">
      <c r="A6" s="24">
        <v>2</v>
      </c>
      <c r="B6" s="25" t="str">
        <f>B18</f>
        <v>脑卒中物料（A4单页，正反面）</v>
      </c>
      <c r="C6" s="26">
        <f>H21</f>
        <v>5000</v>
      </c>
      <c r="D6" s="27">
        <f>L21</f>
        <v>5000</v>
      </c>
      <c r="E6" s="27"/>
      <c r="F6" s="27"/>
      <c r="G6" s="16"/>
      <c r="H6" s="17"/>
    </row>
    <row r="7" s="1" customFormat="1" spans="1:8">
      <c r="A7" s="24">
        <v>3</v>
      </c>
      <c r="B7" s="25" t="str">
        <f>B22</f>
        <v>老年常见病管理物料（A4单页，正反面）</v>
      </c>
      <c r="C7" s="26">
        <f>H25</f>
        <v>5000</v>
      </c>
      <c r="D7" s="27">
        <f>L25</f>
        <v>5000</v>
      </c>
      <c r="E7" s="27"/>
      <c r="F7" s="27"/>
      <c r="G7" s="16"/>
      <c r="H7" s="17"/>
    </row>
    <row r="8" s="1" customFormat="1" spans="1:8">
      <c r="A8" s="24">
        <v>4</v>
      </c>
      <c r="B8" s="25" t="str">
        <f>B26</f>
        <v>脑部循环障碍物料（A4单页，正反面）</v>
      </c>
      <c r="C8" s="26">
        <f>H29</f>
        <v>5000</v>
      </c>
      <c r="D8" s="27">
        <f>L29</f>
        <v>5000</v>
      </c>
      <c r="E8" s="27"/>
      <c r="F8" s="27"/>
      <c r="G8" s="16"/>
      <c r="H8" s="17"/>
    </row>
    <row r="9" s="1" customFormat="1" spans="1:8">
      <c r="A9" s="24">
        <v>5</v>
      </c>
      <c r="B9" s="25" t="str">
        <f>B30</f>
        <v>眼部疾病(糖尿病视网膜病变)物料（A4单页，正反面）</v>
      </c>
      <c r="C9" s="26">
        <f>H33</f>
        <v>5000</v>
      </c>
      <c r="D9" s="28">
        <f>L33</f>
        <v>5000</v>
      </c>
      <c r="E9" s="28"/>
      <c r="F9" s="28"/>
      <c r="G9" s="16"/>
      <c r="H9" s="17"/>
    </row>
    <row r="10" s="1" customFormat="1" spans="1:8">
      <c r="A10" s="24">
        <v>6</v>
      </c>
      <c r="B10" s="25" t="str">
        <f>B35</f>
        <v>税 Tax</v>
      </c>
      <c r="C10" s="26">
        <f>H36</f>
        <v>1500</v>
      </c>
      <c r="D10" s="28">
        <f>L36</f>
        <v>1500</v>
      </c>
      <c r="E10" s="28"/>
      <c r="F10" s="28"/>
      <c r="G10" s="16"/>
      <c r="H10" s="17"/>
    </row>
    <row r="11" s="1" customFormat="1" spans="1:8">
      <c r="A11" s="29"/>
      <c r="B11" s="30" t="str">
        <f>A38</f>
        <v>Total Amount</v>
      </c>
      <c r="C11" s="31">
        <f>H38</f>
        <v>26500</v>
      </c>
      <c r="D11" s="28">
        <f>L39</f>
        <v>26500</v>
      </c>
      <c r="E11" s="28"/>
      <c r="F11" s="28"/>
      <c r="G11" s="16"/>
      <c r="H11" s="17"/>
    </row>
    <row r="12" s="1" customFormat="1" ht="38.5" customHeight="1" spans="1:12">
      <c r="A12" s="13"/>
      <c r="B12" s="32" t="s">
        <v>7</v>
      </c>
      <c r="C12" s="33"/>
      <c r="D12" s="2"/>
      <c r="E12" s="11"/>
      <c r="F12" s="11"/>
      <c r="H12" s="12"/>
      <c r="I12" s="66" t="s">
        <v>8</v>
      </c>
      <c r="J12" s="66"/>
      <c r="K12" s="66"/>
      <c r="L12" s="67"/>
    </row>
    <row r="13" s="1" customFormat="1" spans="1:12">
      <c r="A13" s="34" t="s">
        <v>9</v>
      </c>
      <c r="B13" s="35" t="s">
        <v>10</v>
      </c>
      <c r="C13" s="35"/>
      <c r="D13" s="36" t="s">
        <v>11</v>
      </c>
      <c r="E13" s="36" t="s">
        <v>12</v>
      </c>
      <c r="F13" s="37" t="s">
        <v>13</v>
      </c>
      <c r="G13" s="37" t="s">
        <v>14</v>
      </c>
      <c r="H13" s="38" t="s">
        <v>15</v>
      </c>
      <c r="I13" s="36" t="s">
        <v>12</v>
      </c>
      <c r="J13" s="37" t="s">
        <v>13</v>
      </c>
      <c r="K13" s="37" t="s">
        <v>14</v>
      </c>
      <c r="L13" s="68" t="s">
        <v>15</v>
      </c>
    </row>
    <row r="14" s="1" customFormat="1" spans="1:12">
      <c r="A14" s="39">
        <v>1</v>
      </c>
      <c r="B14" s="40" t="s">
        <v>16</v>
      </c>
      <c r="C14" s="40"/>
      <c r="D14" s="40"/>
      <c r="E14" s="41"/>
      <c r="F14" s="42"/>
      <c r="G14" s="42"/>
      <c r="H14" s="43"/>
      <c r="I14" s="69" t="s">
        <v>17</v>
      </c>
      <c r="J14" s="55"/>
      <c r="K14" s="55"/>
      <c r="L14" s="70"/>
    </row>
    <row r="15" s="1" customFormat="1" spans="1:12">
      <c r="A15" s="44" t="s">
        <v>18</v>
      </c>
      <c r="B15" s="45" t="s">
        <v>19</v>
      </c>
      <c r="C15" s="46" t="s">
        <v>20</v>
      </c>
      <c r="D15" s="47" t="s">
        <v>21</v>
      </c>
      <c r="E15" s="47">
        <v>1</v>
      </c>
      <c r="F15" s="48">
        <v>2</v>
      </c>
      <c r="G15" s="48">
        <v>2000</v>
      </c>
      <c r="H15" s="49">
        <f t="shared" ref="H15:H20" si="0">G15*F15*E15</f>
        <v>4000</v>
      </c>
      <c r="I15" s="47">
        <v>1</v>
      </c>
      <c r="J15" s="48">
        <v>2</v>
      </c>
      <c r="K15" s="48">
        <v>2000</v>
      </c>
      <c r="L15" s="49">
        <f t="shared" ref="L15:L20" si="1">K15*J15*I15</f>
        <v>4000</v>
      </c>
    </row>
    <row r="16" s="1" customFormat="1" spans="1:12">
      <c r="A16" s="44" t="s">
        <v>22</v>
      </c>
      <c r="B16" s="45" t="s">
        <v>23</v>
      </c>
      <c r="C16" s="46" t="s">
        <v>24</v>
      </c>
      <c r="D16" s="47" t="s">
        <v>21</v>
      </c>
      <c r="E16" s="47">
        <v>1</v>
      </c>
      <c r="F16" s="48">
        <v>2</v>
      </c>
      <c r="G16" s="48">
        <v>500</v>
      </c>
      <c r="H16" s="49">
        <f t="shared" si="0"/>
        <v>1000</v>
      </c>
      <c r="I16" s="47">
        <v>1</v>
      </c>
      <c r="J16" s="48">
        <v>2</v>
      </c>
      <c r="K16" s="48">
        <v>500</v>
      </c>
      <c r="L16" s="49">
        <f t="shared" si="1"/>
        <v>1000</v>
      </c>
    </row>
    <row r="17" s="1" customFormat="1" spans="1:12">
      <c r="A17" s="50" t="s">
        <v>25</v>
      </c>
      <c r="B17" s="51"/>
      <c r="C17" s="51"/>
      <c r="D17" s="51"/>
      <c r="E17" s="51"/>
      <c r="F17" s="51"/>
      <c r="G17" s="52"/>
      <c r="H17" s="53">
        <f>SUM(H15:H16)</f>
        <v>5000</v>
      </c>
      <c r="I17" s="54" t="s">
        <v>25</v>
      </c>
      <c r="J17" s="54"/>
      <c r="K17" s="54"/>
      <c r="L17" s="71">
        <f>SUM(L14:L16)</f>
        <v>5000</v>
      </c>
    </row>
    <row r="18" s="1" customFormat="1" spans="1:12">
      <c r="A18" s="39">
        <v>2</v>
      </c>
      <c r="B18" s="40" t="s">
        <v>26</v>
      </c>
      <c r="C18" s="40"/>
      <c r="D18" s="40"/>
      <c r="E18" s="41"/>
      <c r="F18" s="42"/>
      <c r="G18" s="42"/>
      <c r="H18" s="43"/>
      <c r="I18" s="69" t="s">
        <v>17</v>
      </c>
      <c r="J18" s="55"/>
      <c r="K18" s="55"/>
      <c r="L18" s="70"/>
    </row>
    <row r="19" s="1" customFormat="1" spans="1:12">
      <c r="A19" s="44" t="s">
        <v>27</v>
      </c>
      <c r="B19" s="45" t="s">
        <v>19</v>
      </c>
      <c r="C19" s="46" t="s">
        <v>20</v>
      </c>
      <c r="D19" s="47" t="s">
        <v>21</v>
      </c>
      <c r="E19" s="47">
        <v>1</v>
      </c>
      <c r="F19" s="48">
        <v>2</v>
      </c>
      <c r="G19" s="48">
        <v>2000</v>
      </c>
      <c r="H19" s="49">
        <f t="shared" si="0"/>
        <v>4000</v>
      </c>
      <c r="I19" s="47">
        <v>1</v>
      </c>
      <c r="J19" s="48">
        <v>2</v>
      </c>
      <c r="K19" s="48">
        <v>2000</v>
      </c>
      <c r="L19" s="49">
        <f t="shared" si="1"/>
        <v>4000</v>
      </c>
    </row>
    <row r="20" s="1" customFormat="1" spans="1:12">
      <c r="A20" s="44" t="s">
        <v>28</v>
      </c>
      <c r="B20" s="45" t="s">
        <v>23</v>
      </c>
      <c r="C20" s="46" t="s">
        <v>24</v>
      </c>
      <c r="D20" s="47" t="s">
        <v>21</v>
      </c>
      <c r="E20" s="47">
        <v>1</v>
      </c>
      <c r="F20" s="48">
        <v>2</v>
      </c>
      <c r="G20" s="48">
        <v>500</v>
      </c>
      <c r="H20" s="49">
        <f t="shared" si="0"/>
        <v>1000</v>
      </c>
      <c r="I20" s="47">
        <v>1</v>
      </c>
      <c r="J20" s="48">
        <v>2</v>
      </c>
      <c r="K20" s="48">
        <v>500</v>
      </c>
      <c r="L20" s="49">
        <f t="shared" si="1"/>
        <v>1000</v>
      </c>
    </row>
    <row r="21" s="1" customFormat="1" spans="1:12">
      <c r="A21" s="50" t="s">
        <v>25</v>
      </c>
      <c r="B21" s="51"/>
      <c r="C21" s="51"/>
      <c r="D21" s="51"/>
      <c r="E21" s="51"/>
      <c r="F21" s="51"/>
      <c r="G21" s="52"/>
      <c r="H21" s="53">
        <f>SUM(H19:H20)</f>
        <v>5000</v>
      </c>
      <c r="I21" s="54" t="s">
        <v>25</v>
      </c>
      <c r="J21" s="54"/>
      <c r="K21" s="54"/>
      <c r="L21" s="71">
        <f>SUM(L18:L20)</f>
        <v>5000</v>
      </c>
    </row>
    <row r="22" s="1" customFormat="1" spans="1:12">
      <c r="A22" s="39">
        <v>3</v>
      </c>
      <c r="B22" s="40" t="s">
        <v>29</v>
      </c>
      <c r="C22" s="40"/>
      <c r="D22" s="40"/>
      <c r="E22" s="41"/>
      <c r="F22" s="42"/>
      <c r="G22" s="42"/>
      <c r="H22" s="43"/>
      <c r="I22" s="69" t="s">
        <v>17</v>
      </c>
      <c r="J22" s="55"/>
      <c r="K22" s="55"/>
      <c r="L22" s="70"/>
    </row>
    <row r="23" s="2" customFormat="1" spans="1:12">
      <c r="A23" s="44" t="s">
        <v>30</v>
      </c>
      <c r="B23" s="45" t="s">
        <v>19</v>
      </c>
      <c r="C23" s="46" t="s">
        <v>20</v>
      </c>
      <c r="D23" s="47" t="s">
        <v>21</v>
      </c>
      <c r="E23" s="47">
        <v>1</v>
      </c>
      <c r="F23" s="48">
        <v>2</v>
      </c>
      <c r="G23" s="48">
        <v>2000</v>
      </c>
      <c r="H23" s="49">
        <f t="shared" ref="H23:H28" si="2">G23*F23*E23</f>
        <v>4000</v>
      </c>
      <c r="I23" s="47">
        <v>1</v>
      </c>
      <c r="J23" s="48">
        <v>2</v>
      </c>
      <c r="K23" s="48">
        <v>2000</v>
      </c>
      <c r="L23" s="49">
        <f t="shared" ref="L23:L28" si="3">K23*J23*I23</f>
        <v>4000</v>
      </c>
    </row>
    <row r="24" s="1" customFormat="1" spans="1:12">
      <c r="A24" s="44" t="s">
        <v>31</v>
      </c>
      <c r="B24" s="45" t="s">
        <v>23</v>
      </c>
      <c r="C24" s="46" t="s">
        <v>24</v>
      </c>
      <c r="D24" s="47" t="s">
        <v>21</v>
      </c>
      <c r="E24" s="47">
        <v>1</v>
      </c>
      <c r="F24" s="48">
        <v>2</v>
      </c>
      <c r="G24" s="48">
        <v>500</v>
      </c>
      <c r="H24" s="49">
        <f t="shared" si="2"/>
        <v>1000</v>
      </c>
      <c r="I24" s="47">
        <v>1</v>
      </c>
      <c r="J24" s="48">
        <v>2</v>
      </c>
      <c r="K24" s="48">
        <v>500</v>
      </c>
      <c r="L24" s="49">
        <f t="shared" si="3"/>
        <v>1000</v>
      </c>
    </row>
    <row r="25" s="1" customFormat="1" spans="1:12">
      <c r="A25" s="50" t="s">
        <v>25</v>
      </c>
      <c r="B25" s="51"/>
      <c r="C25" s="51"/>
      <c r="D25" s="51"/>
      <c r="E25" s="51"/>
      <c r="F25" s="51"/>
      <c r="G25" s="52"/>
      <c r="H25" s="53">
        <f>SUM(H23:H24)</f>
        <v>5000</v>
      </c>
      <c r="I25" s="54" t="s">
        <v>25</v>
      </c>
      <c r="J25" s="54"/>
      <c r="K25" s="54"/>
      <c r="L25" s="71">
        <f>SUM(L22:L24)</f>
        <v>5000</v>
      </c>
    </row>
    <row r="26" s="1" customFormat="1" ht="17" customHeight="1" spans="1:12">
      <c r="A26" s="39">
        <v>4</v>
      </c>
      <c r="B26" s="40" t="s">
        <v>32</v>
      </c>
      <c r="C26" s="40"/>
      <c r="D26" s="40"/>
      <c r="E26" s="41"/>
      <c r="F26" s="42"/>
      <c r="G26" s="42"/>
      <c r="H26" s="43"/>
      <c r="I26" s="69" t="s">
        <v>17</v>
      </c>
      <c r="J26" s="55"/>
      <c r="K26" s="55"/>
      <c r="L26" s="70"/>
    </row>
    <row r="27" s="1" customFormat="1" spans="1:12">
      <c r="A27" s="44" t="s">
        <v>33</v>
      </c>
      <c r="B27" s="45" t="s">
        <v>19</v>
      </c>
      <c r="C27" s="46" t="s">
        <v>20</v>
      </c>
      <c r="D27" s="47" t="s">
        <v>21</v>
      </c>
      <c r="E27" s="47">
        <v>1</v>
      </c>
      <c r="F27" s="48">
        <v>2</v>
      </c>
      <c r="G27" s="48">
        <v>2000</v>
      </c>
      <c r="H27" s="49">
        <f t="shared" si="2"/>
        <v>4000</v>
      </c>
      <c r="I27" s="47">
        <v>1</v>
      </c>
      <c r="J27" s="48">
        <v>2</v>
      </c>
      <c r="K27" s="48">
        <v>2000</v>
      </c>
      <c r="L27" s="49">
        <f t="shared" si="3"/>
        <v>4000</v>
      </c>
    </row>
    <row r="28" s="1" customFormat="1" spans="1:12">
      <c r="A28" s="44" t="s">
        <v>34</v>
      </c>
      <c r="B28" s="45" t="s">
        <v>23</v>
      </c>
      <c r="C28" s="46" t="s">
        <v>24</v>
      </c>
      <c r="D28" s="47" t="s">
        <v>21</v>
      </c>
      <c r="E28" s="47">
        <v>1</v>
      </c>
      <c r="F28" s="48">
        <v>2</v>
      </c>
      <c r="G28" s="48">
        <v>500</v>
      </c>
      <c r="H28" s="49">
        <f t="shared" si="2"/>
        <v>1000</v>
      </c>
      <c r="I28" s="47">
        <v>1</v>
      </c>
      <c r="J28" s="48">
        <v>2</v>
      </c>
      <c r="K28" s="48">
        <v>500</v>
      </c>
      <c r="L28" s="49">
        <f t="shared" si="3"/>
        <v>1000</v>
      </c>
    </row>
    <row r="29" s="1" customFormat="1" spans="1:12">
      <c r="A29" s="50" t="s">
        <v>25</v>
      </c>
      <c r="B29" s="51"/>
      <c r="C29" s="51"/>
      <c r="D29" s="51"/>
      <c r="E29" s="51"/>
      <c r="F29" s="51"/>
      <c r="G29" s="52"/>
      <c r="H29" s="53">
        <f>SUM(H27:H28)</f>
        <v>5000</v>
      </c>
      <c r="I29" s="54" t="s">
        <v>25</v>
      </c>
      <c r="J29" s="54"/>
      <c r="K29" s="54"/>
      <c r="L29" s="71">
        <f>SUM(L26:L28)</f>
        <v>5000</v>
      </c>
    </row>
    <row r="30" s="1" customFormat="1" spans="1:12">
      <c r="A30" s="39">
        <v>5</v>
      </c>
      <c r="B30" s="40" t="s">
        <v>35</v>
      </c>
      <c r="C30" s="40"/>
      <c r="D30" s="40"/>
      <c r="E30" s="41"/>
      <c r="F30" s="42"/>
      <c r="G30" s="42"/>
      <c r="H30" s="43"/>
      <c r="I30" s="69" t="s">
        <v>17</v>
      </c>
      <c r="J30" s="55"/>
      <c r="K30" s="55"/>
      <c r="L30" s="70"/>
    </row>
    <row r="31" s="1" customFormat="1" spans="1:12">
      <c r="A31" s="44" t="s">
        <v>36</v>
      </c>
      <c r="B31" s="45" t="s">
        <v>19</v>
      </c>
      <c r="C31" s="46" t="s">
        <v>20</v>
      </c>
      <c r="D31" s="47" t="s">
        <v>21</v>
      </c>
      <c r="E31" s="47">
        <v>1</v>
      </c>
      <c r="F31" s="48">
        <v>2</v>
      </c>
      <c r="G31" s="48">
        <v>2000</v>
      </c>
      <c r="H31" s="49">
        <f>G31*F31*E31</f>
        <v>4000</v>
      </c>
      <c r="I31" s="47">
        <v>1</v>
      </c>
      <c r="J31" s="48">
        <v>2</v>
      </c>
      <c r="K31" s="48">
        <v>2000</v>
      </c>
      <c r="L31" s="49">
        <f>K31*J31*I31</f>
        <v>4000</v>
      </c>
    </row>
    <row r="32" s="1" customFormat="1" spans="1:12">
      <c r="A32" s="44" t="s">
        <v>37</v>
      </c>
      <c r="B32" s="45" t="s">
        <v>23</v>
      </c>
      <c r="C32" s="46" t="s">
        <v>24</v>
      </c>
      <c r="D32" s="47" t="s">
        <v>21</v>
      </c>
      <c r="E32" s="47">
        <v>1</v>
      </c>
      <c r="F32" s="48">
        <v>2</v>
      </c>
      <c r="G32" s="48">
        <v>500</v>
      </c>
      <c r="H32" s="49">
        <f>G32*F32*E32</f>
        <v>1000</v>
      </c>
      <c r="I32" s="47">
        <v>1</v>
      </c>
      <c r="J32" s="48">
        <v>2</v>
      </c>
      <c r="K32" s="48">
        <v>500</v>
      </c>
      <c r="L32" s="49">
        <f>K32*J32*I32</f>
        <v>1000</v>
      </c>
    </row>
    <row r="33" s="1" customFormat="1" spans="1:12">
      <c r="A33" s="50" t="s">
        <v>25</v>
      </c>
      <c r="B33" s="51"/>
      <c r="C33" s="51"/>
      <c r="D33" s="51"/>
      <c r="E33" s="51"/>
      <c r="F33" s="51"/>
      <c r="G33" s="52"/>
      <c r="H33" s="53">
        <f>SUM(H31:H32)</f>
        <v>5000</v>
      </c>
      <c r="I33" s="54" t="s">
        <v>25</v>
      </c>
      <c r="J33" s="54"/>
      <c r="K33" s="54"/>
      <c r="L33" s="71">
        <f>SUM(L30:L32)</f>
        <v>5000</v>
      </c>
    </row>
    <row r="34" s="1" customFormat="1" spans="1:12">
      <c r="A34" s="54" t="s">
        <v>38</v>
      </c>
      <c r="B34" s="54"/>
      <c r="C34" s="54"/>
      <c r="D34" s="54"/>
      <c r="E34" s="54"/>
      <c r="F34" s="54"/>
      <c r="G34" s="54"/>
      <c r="H34" s="53">
        <f>H25+H21+H17+H29+H33</f>
        <v>25000</v>
      </c>
      <c r="I34" s="54" t="s">
        <v>38</v>
      </c>
      <c r="J34" s="54"/>
      <c r="K34" s="54"/>
      <c r="L34" s="72">
        <f>L25+L29+L33+L21+L17</f>
        <v>25000</v>
      </c>
    </row>
    <row r="35" s="1" customFormat="1" spans="1:12">
      <c r="A35" s="55">
        <v>6</v>
      </c>
      <c r="B35" s="40" t="s">
        <v>39</v>
      </c>
      <c r="C35" s="56">
        <v>0.06</v>
      </c>
      <c r="D35" s="57"/>
      <c r="E35" s="57"/>
      <c r="F35" s="57"/>
      <c r="G35" s="58"/>
      <c r="H35" s="43"/>
      <c r="I35" s="73">
        <v>0.06</v>
      </c>
      <c r="J35" s="74"/>
      <c r="K35" s="74"/>
      <c r="L35" s="75"/>
    </row>
    <row r="36" s="1" customFormat="1" spans="1:12">
      <c r="A36" s="54" t="s">
        <v>25</v>
      </c>
      <c r="B36" s="54"/>
      <c r="C36" s="54"/>
      <c r="D36" s="54"/>
      <c r="E36" s="54"/>
      <c r="F36" s="54"/>
      <c r="G36" s="54"/>
      <c r="H36" s="53">
        <f>H34*0.06</f>
        <v>1500</v>
      </c>
      <c r="I36" s="54" t="s">
        <v>25</v>
      </c>
      <c r="J36" s="54"/>
      <c r="K36" s="54"/>
      <c r="L36" s="76">
        <f>L34*0.06</f>
        <v>1500</v>
      </c>
    </row>
    <row r="37" s="3" customFormat="1" spans="1:12">
      <c r="A37" s="59"/>
      <c r="B37" s="60"/>
      <c r="C37" s="60"/>
      <c r="D37" s="60"/>
      <c r="E37" s="60"/>
      <c r="F37" s="60"/>
      <c r="G37" s="61"/>
      <c r="H37" s="62"/>
      <c r="I37" s="77"/>
      <c r="J37" s="77"/>
      <c r="K37" s="77"/>
      <c r="L37" s="77"/>
    </row>
    <row r="38" s="1" customFormat="1" spans="1:12">
      <c r="A38" s="63" t="s">
        <v>40</v>
      </c>
      <c r="B38" s="63"/>
      <c r="C38" s="63"/>
      <c r="D38" s="63"/>
      <c r="E38" s="63"/>
      <c r="F38" s="63"/>
      <c r="G38" s="63"/>
      <c r="H38" s="64">
        <f>H34+H36</f>
        <v>26500</v>
      </c>
      <c r="I38" s="78" t="s">
        <v>40</v>
      </c>
      <c r="J38" s="79"/>
      <c r="K38" s="80"/>
      <c r="L38" s="76">
        <f>L34+L36</f>
        <v>26500</v>
      </c>
    </row>
    <row r="39" spans="1:12">
      <c r="A39" s="65" t="s">
        <v>41</v>
      </c>
      <c r="B39" s="65"/>
      <c r="C39" s="65"/>
      <c r="D39" s="65"/>
      <c r="E39" s="65"/>
      <c r="F39" s="65"/>
      <c r="G39" s="65"/>
      <c r="I39" s="81" t="s">
        <v>42</v>
      </c>
      <c r="J39" s="81"/>
      <c r="K39" s="81"/>
      <c r="L39" s="82">
        <f>H38</f>
        <v>26500</v>
      </c>
    </row>
  </sheetData>
  <mergeCells count="37">
    <mergeCell ref="A2:C2"/>
    <mergeCell ref="D4:F4"/>
    <mergeCell ref="D5:F5"/>
    <mergeCell ref="D6:F6"/>
    <mergeCell ref="D7:F7"/>
    <mergeCell ref="D8:F8"/>
    <mergeCell ref="D9:F9"/>
    <mergeCell ref="D10:F10"/>
    <mergeCell ref="D11:F11"/>
    <mergeCell ref="I12:L12"/>
    <mergeCell ref="I14:L14"/>
    <mergeCell ref="A17:G17"/>
    <mergeCell ref="I17:K17"/>
    <mergeCell ref="I18:L18"/>
    <mergeCell ref="A21:G21"/>
    <mergeCell ref="I21:K21"/>
    <mergeCell ref="I22:L22"/>
    <mergeCell ref="A25:G25"/>
    <mergeCell ref="I25:K25"/>
    <mergeCell ref="I26:L26"/>
    <mergeCell ref="A29:G29"/>
    <mergeCell ref="I29:K29"/>
    <mergeCell ref="I30:L30"/>
    <mergeCell ref="A33:G33"/>
    <mergeCell ref="I33:K33"/>
    <mergeCell ref="A34:G34"/>
    <mergeCell ref="I34:K34"/>
    <mergeCell ref="C35:G35"/>
    <mergeCell ref="I35:L35"/>
    <mergeCell ref="A36:G36"/>
    <mergeCell ref="I36:K36"/>
    <mergeCell ref="A37:G37"/>
    <mergeCell ref="I37:L37"/>
    <mergeCell ref="A38:G38"/>
    <mergeCell ref="I38:K38"/>
    <mergeCell ref="A39:G39"/>
    <mergeCell ref="I39:K39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Xxuanゞ</cp:lastModifiedBy>
  <dcterms:created xsi:type="dcterms:W3CDTF">2014-02-12T08:04:00Z</dcterms:created>
  <cp:lastPrinted>2021-10-25T02:19:00Z</cp:lastPrinted>
  <dcterms:modified xsi:type="dcterms:W3CDTF">2024-12-10T06:13:11Z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53D7049DE2014C0782F6B64F9DDE4B85_13</vt:lpwstr>
  </property>
  <property fmtid="{D5CDD505-2E9C-101B-9397-08002B2CF9AE}" pid="10" name="KSOProductBuildVer">
    <vt:lpwstr>2052-12.1.0.19302</vt:lpwstr>
  </property>
</Properties>
</file>