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 activeTab="1"/>
  </bookViews>
  <sheets>
    <sheet name="Summary" sheetId="9" r:id="rId1"/>
    <sheet name="Medical" sheetId="1" r:id="rId2"/>
    <sheet name="Staffing Fee" sheetId="7" r:id="rId3"/>
  </sheets>
  <calcPr calcId="144525" concurrentCalc="0"/>
</workbook>
</file>

<file path=xl/sharedStrings.xml><?xml version="1.0" encoding="utf-8"?>
<sst xmlns="http://schemas.openxmlformats.org/spreadsheetml/2006/main" count="77" uniqueCount="42">
  <si>
    <t>结算单</t>
  </si>
  <si>
    <t>Client:</t>
  </si>
  <si>
    <t>AstraZeneca</t>
  </si>
  <si>
    <t xml:space="preserve">Project Name: </t>
  </si>
  <si>
    <t>2023AZPNH疾病教育幻灯制作/翻译项目</t>
  </si>
  <si>
    <t>Supplier Contact Information:</t>
  </si>
  <si>
    <t>Effective Date:</t>
  </si>
  <si>
    <t>2024.6.3</t>
  </si>
  <si>
    <t>Item</t>
  </si>
  <si>
    <t>Cost</t>
  </si>
  <si>
    <t>I. Medical</t>
  </si>
  <si>
    <t>Sub-total</t>
  </si>
  <si>
    <t>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</si>
  <si>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</si>
  <si>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</si>
  <si>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</si>
  <si>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</si>
  <si>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</si>
  <si>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</si>
  <si>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</si>
  <si>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</si>
  <si>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</si>
  <si>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</si>
  <si>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r>
      <rPr>
        <b/>
        <sz val="12"/>
        <rFont val="微软雅黑"/>
        <charset val="134"/>
      </rPr>
      <t>幻灯1: PNH疾病幻灯</t>
    </r>
    <r>
      <rPr>
        <b/>
        <sz val="11"/>
        <rFont val="微软雅黑"/>
        <charset val="134"/>
      </rPr>
      <t xml:space="preserve">
</t>
    </r>
    <r>
      <rPr>
        <sz val="11"/>
        <rFont val="微软雅黑"/>
        <charset val="134"/>
      </rPr>
      <t>1.  幻灯更新（New work9P，Adjustment work3P）
2.  文献下载8篇</t>
    </r>
  </si>
  <si>
    <t>幻灯框架整理</t>
  </si>
  <si>
    <t>根据已有标题提供幻灯大纲</t>
  </si>
  <si>
    <t>套</t>
  </si>
  <si>
    <t>学习幻灯(new work)</t>
  </si>
  <si>
    <t>包括医学编辑及适量文献检索</t>
  </si>
  <si>
    <t>页</t>
  </si>
  <si>
    <t>学习幻灯(Adjustment work)</t>
  </si>
  <si>
    <t>文献标注(new work)</t>
  </si>
  <si>
    <t>根据所提供素材整理、高亮</t>
  </si>
  <si>
    <t>篇</t>
  </si>
  <si>
    <t>中文原文下载</t>
  </si>
  <si>
    <t>英文原文下载</t>
  </si>
  <si>
    <t>PPT美化(高级美化)(new work)</t>
  </si>
  <si>
    <t>使用PPT重绘图表、字体设定、动作设定等</t>
  </si>
  <si>
    <t>Sub-total：</t>
  </si>
  <si>
    <t>项目管理/人员管理 
Service Fee/Staffing Fee</t>
  </si>
  <si>
    <t>Medical Director</t>
  </si>
  <si>
    <t>小时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</si>
</sst>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\¥#,##0.00_);[Red]\(\¥#,##0.00\)"/>
    <numFmt numFmtId="179" formatCode="\¥#,##0.00;[Red]\¥#,##0.00"/>
  </numFmts>
  <fonts count="36">
    <font>
      <sz val="12"/>
      <name val="宋体"/>
      <charset val="134"/>
    </font>
    <font>
      <sz val="12"/>
      <name val="微软雅黑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2"/>
      <color theme="10"/>
      <name val="微软雅黑"/>
      <charset val="134"/>
    </font>
    <font>
      <b/>
      <sz val="1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b/>
      <sz val="12"/>
      <name val="微软雅黑"/>
      <charset val="134"/>
    </font>
    <font>
      <sz val="10"/>
      <color theme="1"/>
      <name val="微软雅黑"/>
      <charset val="134"/>
    </font>
    <font>
      <sz val="10"/>
      <name val="Arial"/>
      <charset val="134"/>
    </font>
    <font>
      <b/>
      <sz val="12"/>
      <color rgb="FF0070C0"/>
      <name val="微软雅黑"/>
      <charset val="134"/>
    </font>
    <font>
      <b/>
      <sz val="12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2"/>
      <color theme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1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7" borderId="1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8" borderId="22" applyNumberFormat="0" applyAlignment="0" applyProtection="0">
      <alignment vertical="center"/>
    </xf>
    <xf numFmtId="0" fontId="24" fillId="9" borderId="23" applyNumberFormat="0" applyAlignment="0" applyProtection="0">
      <alignment vertical="center"/>
    </xf>
    <xf numFmtId="0" fontId="25" fillId="9" borderId="22" applyNumberFormat="0" applyAlignment="0" applyProtection="0">
      <alignment vertical="center"/>
    </xf>
    <xf numFmtId="0" fontId="26" fillId="10" borderId="24" applyNumberFormat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4" fillId="0" borderId="0"/>
  </cellStyleXfs>
  <cellXfs count="73">
    <xf numFmtId="0" fontId="0" fillId="0" borderId="0" xfId="0">
      <alignment vertical="center"/>
    </xf>
    <xf numFmtId="0" fontId="1" fillId="0" borderId="0" xfId="51" applyFont="1" applyFill="1"/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49" applyFont="1" applyAlignment="1">
      <alignment horizontal="center" vertical="center"/>
    </xf>
    <xf numFmtId="0" fontId="2" fillId="0" borderId="0" xfId="49" applyFont="1" applyAlignment="1">
      <alignment vertical="center"/>
    </xf>
    <xf numFmtId="0" fontId="3" fillId="0" borderId="0" xfId="49" applyFont="1">
      <alignment vertical="center"/>
    </xf>
    <xf numFmtId="176" fontId="4" fillId="0" borderId="0" xfId="49" applyNumberFormat="1" applyFont="1" applyFill="1" applyAlignment="1">
      <alignment horizontal="left"/>
    </xf>
    <xf numFmtId="0" fontId="4" fillId="0" borderId="0" xfId="53" applyFont="1" applyAlignment="1">
      <alignment vertical="center" wrapText="1"/>
    </xf>
    <xf numFmtId="176" fontId="4" fillId="0" borderId="0" xfId="49" applyNumberFormat="1" applyFont="1" applyAlignment="1">
      <alignment horizontal="center"/>
    </xf>
    <xf numFmtId="176" fontId="4" fillId="0" borderId="0" xfId="49" applyNumberFormat="1" applyFont="1" applyFill="1" applyAlignment="1">
      <alignment horizontal="center"/>
    </xf>
    <xf numFmtId="0" fontId="4" fillId="0" borderId="0" xfId="53" applyFont="1" applyAlignment="1">
      <alignment wrapText="1"/>
    </xf>
    <xf numFmtId="0" fontId="3" fillId="0" borderId="0" xfId="53" applyFont="1" applyFill="1" applyBorder="1" applyAlignment="1">
      <alignment vertical="center"/>
    </xf>
    <xf numFmtId="0" fontId="5" fillId="0" borderId="0" xfId="6" applyFont="1" applyFill="1" applyBorder="1" applyAlignment="1">
      <alignment horizontal="left" vertical="center"/>
    </xf>
    <xf numFmtId="0" fontId="3" fillId="0" borderId="0" xfId="53" applyFont="1" applyFill="1" applyBorder="1" applyAlignment="1">
      <alignment horizontal="left" vertical="center"/>
    </xf>
    <xf numFmtId="0" fontId="3" fillId="0" borderId="0" xfId="53" applyFont="1" applyFill="1" applyBorder="1" applyAlignment="1">
      <alignment horizontal="right" vertical="center"/>
    </xf>
    <xf numFmtId="0" fontId="6" fillId="0" borderId="1" xfId="53" applyFont="1" applyFill="1" applyBorder="1" applyAlignment="1">
      <alignment horizontal="center" vertical="center"/>
    </xf>
    <xf numFmtId="0" fontId="6" fillId="0" borderId="2" xfId="53" applyFont="1" applyFill="1" applyBorder="1" applyAlignment="1">
      <alignment horizontal="center" vertical="center" wrapText="1"/>
    </xf>
    <xf numFmtId="0" fontId="6" fillId="0" borderId="2" xfId="53" applyFont="1" applyFill="1" applyBorder="1" applyAlignment="1">
      <alignment horizontal="center" vertical="center"/>
    </xf>
    <xf numFmtId="0" fontId="6" fillId="0" borderId="3" xfId="53" applyFont="1" applyFill="1" applyBorder="1" applyAlignment="1">
      <alignment horizontal="center" vertical="center"/>
    </xf>
    <xf numFmtId="0" fontId="3" fillId="2" borderId="4" xfId="53" applyFont="1" applyFill="1" applyBorder="1" applyAlignment="1">
      <alignment horizontal="left" vertical="center" wrapText="1"/>
    </xf>
    <xf numFmtId="0" fontId="3" fillId="2" borderId="5" xfId="53" applyFont="1" applyFill="1" applyBorder="1" applyAlignment="1">
      <alignment horizontal="left" vertical="center"/>
    </xf>
    <xf numFmtId="0" fontId="3" fillId="2" borderId="6" xfId="53" applyFont="1" applyFill="1" applyBorder="1" applyAlignment="1">
      <alignment horizontal="left" vertical="center"/>
    </xf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left" vertical="center"/>
    </xf>
    <xf numFmtId="0" fontId="8" fillId="0" borderId="9" xfId="0" applyFont="1" applyFill="1" applyBorder="1" applyAlignment="1">
      <alignment horizontal="center" vertical="center" wrapText="1"/>
    </xf>
    <xf numFmtId="40" fontId="8" fillId="0" borderId="8" xfId="52" applyNumberFormat="1" applyFont="1" applyFill="1" applyBorder="1" applyAlignment="1">
      <alignment horizontal="center" vertical="center"/>
    </xf>
    <xf numFmtId="9" fontId="7" fillId="0" borderId="8" xfId="52" applyNumberFormat="1" applyFont="1" applyFill="1" applyBorder="1" applyAlignment="1">
      <alignment horizontal="center" vertical="center"/>
    </xf>
    <xf numFmtId="177" fontId="7" fillId="0" borderId="8" xfId="52" applyNumberFormat="1" applyFont="1" applyFill="1" applyBorder="1" applyAlignment="1">
      <alignment horizontal="center" vertical="center"/>
    </xf>
    <xf numFmtId="37" fontId="8" fillId="0" borderId="10" xfId="1" applyNumberFormat="1" applyFont="1" applyFill="1" applyBorder="1" applyAlignment="1">
      <alignment horizontal="center" vertical="center"/>
    </xf>
    <xf numFmtId="176" fontId="3" fillId="3" borderId="11" xfId="53" applyNumberFormat="1" applyFont="1" applyFill="1" applyBorder="1" applyAlignment="1">
      <alignment horizontal="right" vertical="center"/>
    </xf>
    <xf numFmtId="176" fontId="3" fillId="3" borderId="12" xfId="53" applyNumberFormat="1" applyFont="1" applyFill="1" applyBorder="1" applyAlignment="1">
      <alignment horizontal="right" vertical="center"/>
    </xf>
    <xf numFmtId="178" fontId="3" fillId="3" borderId="13" xfId="53" applyNumberFormat="1" applyFont="1" applyFill="1" applyBorder="1" applyAlignment="1">
      <alignment horizontal="right" vertical="center"/>
    </xf>
    <xf numFmtId="176" fontId="3" fillId="0" borderId="0" xfId="49" applyNumberFormat="1" applyFont="1" applyFill="1" applyAlignment="1"/>
    <xf numFmtId="176" fontId="3" fillId="0" borderId="0" xfId="49" applyNumberFormat="1" applyFont="1" applyFill="1" applyAlignment="1">
      <alignment wrapText="1"/>
    </xf>
    <xf numFmtId="0" fontId="3" fillId="0" borderId="0" xfId="49" applyFont="1" applyFill="1" applyAlignment="1">
      <alignment horizontal="left" vertical="center"/>
    </xf>
    <xf numFmtId="0" fontId="4" fillId="0" borderId="0" xfId="49" applyFont="1" applyFill="1" applyAlignment="1">
      <alignment horizontal="left" vertical="center" wrapText="1"/>
    </xf>
    <xf numFmtId="0" fontId="4" fillId="0" borderId="0" xfId="49" applyFont="1" applyFill="1" applyAlignment="1">
      <alignment horizontal="left" vertical="center"/>
    </xf>
    <xf numFmtId="176" fontId="4" fillId="0" borderId="0" xfId="49" applyNumberFormat="1" applyFont="1" applyFill="1" applyAlignment="1">
      <alignment horizontal="left" wrapText="1"/>
    </xf>
    <xf numFmtId="0" fontId="0" fillId="0" borderId="0" xfId="51" applyFill="1"/>
    <xf numFmtId="0" fontId="0" fillId="0" borderId="0" xfId="51" applyFont="1" applyFill="1" applyAlignment="1"/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9" fillId="2" borderId="4" xfId="53" applyFont="1" applyFill="1" applyBorder="1" applyAlignment="1">
      <alignment horizontal="left" vertical="center" wrapText="1"/>
    </xf>
    <xf numFmtId="0" fontId="6" fillId="2" borderId="5" xfId="53" applyFont="1" applyFill="1" applyBorder="1" applyAlignment="1">
      <alignment horizontal="left" vertical="center"/>
    </xf>
    <xf numFmtId="0" fontId="6" fillId="2" borderId="6" xfId="53" applyFont="1" applyFill="1" applyBorder="1" applyAlignment="1">
      <alignment horizontal="left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7" fillId="0" borderId="8" xfId="53" applyFont="1" applyFill="1" applyBorder="1" applyAlignment="1">
      <alignment horizontal="center" vertical="center"/>
    </xf>
    <xf numFmtId="0" fontId="7" fillId="0" borderId="8" xfId="52" applyFont="1" applyFill="1" applyBorder="1" applyAlignment="1">
      <alignment horizontal="center" vertical="center"/>
    </xf>
    <xf numFmtId="0" fontId="3" fillId="0" borderId="4" xfId="49" applyFont="1" applyBorder="1" applyAlignment="1">
      <alignment horizontal="right" vertical="center" wrapText="1"/>
    </xf>
    <xf numFmtId="0" fontId="3" fillId="0" borderId="5" xfId="49" applyFont="1" applyBorder="1" applyAlignment="1">
      <alignment horizontal="right" vertical="center" wrapText="1"/>
    </xf>
    <xf numFmtId="0" fontId="3" fillId="0" borderId="9" xfId="49" applyFont="1" applyBorder="1" applyAlignment="1">
      <alignment horizontal="right" vertical="center" wrapText="1"/>
    </xf>
    <xf numFmtId="179" fontId="3" fillId="0" borderId="10" xfId="1" applyNumberFormat="1" applyFont="1" applyFill="1" applyBorder="1" applyAlignment="1">
      <alignment horizontal="right" vertical="center"/>
    </xf>
    <xf numFmtId="176" fontId="3" fillId="3" borderId="14" xfId="53" applyNumberFormat="1" applyFont="1" applyFill="1" applyBorder="1" applyAlignment="1">
      <alignment horizontal="right" vertical="center"/>
    </xf>
    <xf numFmtId="176" fontId="3" fillId="3" borderId="15" xfId="53" applyNumberFormat="1" applyFont="1" applyFill="1" applyBorder="1" applyAlignment="1">
      <alignment horizontal="right" vertical="center"/>
    </xf>
    <xf numFmtId="179" fontId="3" fillId="3" borderId="16" xfId="53" applyNumberFormat="1" applyFont="1" applyFill="1" applyBorder="1" applyAlignment="1">
      <alignment horizontal="right" vertical="center"/>
    </xf>
    <xf numFmtId="176" fontId="11" fillId="0" borderId="0" xfId="49" applyNumberFormat="1" applyFont="1" applyFill="1" applyAlignment="1">
      <alignment horizontal="left"/>
    </xf>
    <xf numFmtId="0" fontId="11" fillId="0" borderId="0" xfId="49" applyFont="1" applyFill="1" applyAlignment="1">
      <alignment horizontal="left" vertical="center" wrapText="1"/>
    </xf>
    <xf numFmtId="0" fontId="11" fillId="0" borderId="0" xfId="49" applyFont="1" applyFill="1" applyAlignment="1">
      <alignment horizontal="left" vertical="center"/>
    </xf>
    <xf numFmtId="176" fontId="11" fillId="0" borderId="0" xfId="49" applyNumberFormat="1" applyFont="1" applyFill="1" applyAlignment="1">
      <alignment horizontal="left" wrapText="1"/>
    </xf>
    <xf numFmtId="0" fontId="6" fillId="2" borderId="4" xfId="53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right" vertical="center" wrapText="1"/>
    </xf>
    <xf numFmtId="178" fontId="3" fillId="0" borderId="10" xfId="1" applyNumberFormat="1" applyFont="1" applyFill="1" applyBorder="1" applyAlignment="1">
      <alignment horizontal="right" vertical="center"/>
    </xf>
    <xf numFmtId="0" fontId="3" fillId="2" borderId="4" xfId="53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right" vertical="center" wrapText="1"/>
    </xf>
    <xf numFmtId="178" fontId="3" fillId="5" borderId="18" xfId="1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3" fillId="6" borderId="0" xfId="0" applyFont="1" applyFill="1" applyAlignment="1">
      <alignment horizontal="right" vertical="center"/>
    </xf>
    <xf numFmtId="10" fontId="1" fillId="6" borderId="0" xfId="3" applyNumberFormat="1" applyFont="1" applyFill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2 2" xfId="50"/>
    <cellStyle name="常规_flash" xfId="51"/>
    <cellStyle name="常规_quotation GW" xfId="52"/>
    <cellStyle name="常规_长城会短信相关活动报价1016" xfId="53"/>
    <cellStyle name="样式 1" xfId="54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25"/>
  <sheetViews>
    <sheetView workbookViewId="0">
      <selection activeCell="B24" sqref="B24"/>
    </sheetView>
  </sheetViews>
  <sheetFormatPr defaultColWidth="8.875" defaultRowHeight="17.25" outlineLevelCol="2"/>
  <cols>
    <col min="1" max="1" width="5.125" style="2" customWidth="1"/>
    <col min="2" max="2" width="39.625" style="3" customWidth="1"/>
    <col min="3" max="3" width="35.125" style="2" customWidth="1"/>
    <col min="4" max="4" width="19.375" style="3" customWidth="1"/>
    <col min="5" max="16384" width="8.875" style="3"/>
  </cols>
  <sheetData>
    <row r="1" ht="37.5" customHeight="1" spans="2:3">
      <c r="B1" s="5" t="s">
        <v>0</v>
      </c>
      <c r="C1" s="5"/>
    </row>
    <row r="2" spans="2:3">
      <c r="B2" s="7" t="s">
        <v>1</v>
      </c>
      <c r="C2" s="8" t="s">
        <v>2</v>
      </c>
    </row>
    <row r="3" spans="2:3">
      <c r="B3" s="7" t="s">
        <v>3</v>
      </c>
      <c r="C3" s="8" t="s">
        <v>4</v>
      </c>
    </row>
    <row r="4" s="1" customFormat="1" ht="16.5" customHeight="1" spans="2:3">
      <c r="B4" s="13" t="s">
        <v>5</v>
      </c>
      <c r="C4" s="14"/>
    </row>
    <row r="5" s="1" customFormat="1" ht="16.5" customHeight="1" spans="2:3">
      <c r="B5" s="13" t="s">
        <v>6</v>
      </c>
      <c r="C5" s="15" t="s">
        <v>7</v>
      </c>
    </row>
    <row r="6" s="1" customFormat="1" ht="16.5" customHeight="1" spans="2:3">
      <c r="B6" s="16"/>
      <c r="C6" s="16"/>
    </row>
    <row r="7" s="1" customFormat="1" ht="30.75" customHeight="1" spans="2:3">
      <c r="B7" s="17" t="s">
        <v>8</v>
      </c>
      <c r="C7" s="20" t="s">
        <v>9</v>
      </c>
    </row>
    <row r="8" s="1" customFormat="1" spans="2:3">
      <c r="B8" s="62" t="s">
        <v>10</v>
      </c>
      <c r="C8" s="46"/>
    </row>
    <row r="9" s="1" customFormat="1" spans="2:3">
      <c r="B9" s="63" t="s">
        <v>11</v>
      </c>
      <c r="C9" s="64">
        <f>Medical!H18</f>
        <v>1841</v>
      </c>
    </row>
    <row r="10" s="1" customFormat="1" spans="2:3">
      <c r="B10" s="65" t="s">
        <v>12</v>
      </c>
      <c r="C10" s="23"/>
    </row>
    <row r="11" spans="2:3">
      <c r="B11" s="63" t="s">
        <v>11</v>
      </c>
      <c r="C11" s="54">
        <f>'Staffing Fee'!H10</f>
        <v>0</v>
      </c>
    </row>
    <row r="12" ht="3.75" customHeight="1" spans="2:3">
      <c r="B12" s="66"/>
      <c r="C12" s="67"/>
    </row>
    <row r="13" spans="2:3">
      <c r="B13" s="68" t="s">
        <v>11</v>
      </c>
      <c r="C13" s="69">
        <f>C9+C11</f>
        <v>1841</v>
      </c>
    </row>
    <row r="14" spans="2:3">
      <c r="B14" s="68" t="s">
        <v>13</v>
      </c>
      <c r="C14" s="69">
        <f>C13*0.06</f>
        <v>110.46</v>
      </c>
    </row>
    <row r="15" spans="2:3">
      <c r="B15" s="31" t="s">
        <v>14</v>
      </c>
      <c r="C15" s="33">
        <f>C13+C14</f>
        <v>1951.46</v>
      </c>
    </row>
    <row r="16" ht="18" spans="2:2">
      <c r="B16" s="70" t="s">
        <v>15</v>
      </c>
    </row>
    <row r="18" ht="18" spans="2:3">
      <c r="B18" s="71" t="s">
        <v>16</v>
      </c>
      <c r="C18" s="72">
        <f>C11/C13</f>
        <v>0</v>
      </c>
    </row>
    <row r="20" spans="2:2">
      <c r="B20" s="34"/>
    </row>
    <row r="21" spans="2:2">
      <c r="B21" s="8"/>
    </row>
    <row r="22" spans="2:2">
      <c r="B22" s="8"/>
    </row>
    <row r="23" spans="2:2">
      <c r="B23" s="8"/>
    </row>
    <row r="24" spans="2:2">
      <c r="B24" s="8"/>
    </row>
    <row r="25" spans="2:2">
      <c r="B25" s="8"/>
    </row>
  </sheetData>
  <mergeCells count="4">
    <mergeCell ref="B1:C1"/>
    <mergeCell ref="B8:C8"/>
    <mergeCell ref="B10:C10"/>
    <mergeCell ref="B12:C12"/>
  </mergeCell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27"/>
  <sheetViews>
    <sheetView tabSelected="1" zoomScale="80" zoomScaleNormal="80" zoomScaleSheetLayoutView="90" workbookViewId="0">
      <selection activeCell="B11" sqref="B11"/>
    </sheetView>
  </sheetViews>
  <sheetFormatPr defaultColWidth="8.875" defaultRowHeight="14.25" outlineLevelCol="7"/>
  <cols>
    <col min="1" max="1" width="5.125" style="42" customWidth="1"/>
    <col min="2" max="2" width="44.125" customWidth="1"/>
    <col min="3" max="3" width="39.375" style="43" customWidth="1"/>
    <col min="4" max="4" width="17.625" style="43" customWidth="1"/>
    <col min="5" max="5" width="11" customWidth="1"/>
    <col min="6" max="6" width="8.375" customWidth="1"/>
    <col min="7" max="7" width="10.125" style="42" customWidth="1"/>
    <col min="8" max="8" width="14.875" style="42" customWidth="1"/>
    <col min="9" max="9" width="13.625" customWidth="1"/>
  </cols>
  <sheetData>
    <row r="1" ht="37.5" customHeight="1" spans="2:8">
      <c r="B1" s="5" t="s">
        <v>0</v>
      </c>
      <c r="C1" s="5"/>
      <c r="D1" s="6"/>
      <c r="E1" s="6"/>
      <c r="F1" s="6"/>
      <c r="G1" s="6"/>
      <c r="H1" s="6"/>
    </row>
    <row r="2" ht="16.5" spans="2:8">
      <c r="B2" s="7" t="s">
        <v>1</v>
      </c>
      <c r="C2" s="8" t="s">
        <v>2</v>
      </c>
      <c r="D2" s="9"/>
      <c r="E2" s="10"/>
      <c r="F2" s="10"/>
      <c r="G2" s="11"/>
      <c r="H2" s="11"/>
    </row>
    <row r="3" ht="16.5" spans="2:8">
      <c r="B3" s="7" t="s">
        <v>3</v>
      </c>
      <c r="C3" s="8" t="s">
        <v>4</v>
      </c>
      <c r="D3" s="12"/>
      <c r="E3" s="10"/>
      <c r="F3" s="10"/>
      <c r="G3" s="11"/>
      <c r="H3" s="11"/>
    </row>
    <row r="4" s="40" customFormat="1" ht="16.5" customHeight="1" spans="2:8">
      <c r="B4" s="13" t="s">
        <v>5</v>
      </c>
      <c r="C4" s="14"/>
      <c r="D4" s="13"/>
      <c r="E4" s="13"/>
      <c r="F4" s="13"/>
      <c r="G4" s="13"/>
      <c r="H4" s="13"/>
    </row>
    <row r="5" s="40" customFormat="1" ht="16.5" customHeight="1" spans="2:8">
      <c r="B5" s="13" t="s">
        <v>6</v>
      </c>
      <c r="C5" s="15" t="s">
        <v>7</v>
      </c>
      <c r="D5" s="13"/>
      <c r="E5" s="13"/>
      <c r="F5" s="13"/>
      <c r="G5" s="13"/>
      <c r="H5" s="13"/>
    </row>
    <row r="6" s="40" customFormat="1" ht="16.5" customHeight="1" spans="2:8">
      <c r="B6" s="16"/>
      <c r="C6" s="16"/>
      <c r="D6" s="16"/>
      <c r="E6" s="16"/>
      <c r="F6" s="16"/>
      <c r="G6" s="16"/>
      <c r="H6" s="16"/>
    </row>
    <row r="7" s="40" customFormat="1" ht="30.75" customHeight="1" spans="2:8">
      <c r="B7" s="17" t="s">
        <v>8</v>
      </c>
      <c r="C7" s="18" t="s">
        <v>17</v>
      </c>
      <c r="D7" s="18" t="s">
        <v>18</v>
      </c>
      <c r="E7" s="19" t="s">
        <v>19</v>
      </c>
      <c r="F7" s="19" t="s">
        <v>20</v>
      </c>
      <c r="G7" s="19" t="s">
        <v>21</v>
      </c>
      <c r="H7" s="20" t="s">
        <v>22</v>
      </c>
    </row>
    <row r="8" s="40" customFormat="1" ht="57.75" customHeight="1" spans="2:8">
      <c r="B8" s="44" t="s">
        <v>23</v>
      </c>
      <c r="C8" s="45"/>
      <c r="D8" s="45"/>
      <c r="E8" s="45"/>
      <c r="F8" s="45"/>
      <c r="G8" s="45"/>
      <c r="H8" s="46"/>
    </row>
    <row r="9" s="41" customFormat="1" ht="16.5" spans="2:8">
      <c r="B9" s="47" t="s">
        <v>24</v>
      </c>
      <c r="C9" s="48" t="s">
        <v>25</v>
      </c>
      <c r="D9" s="26">
        <v>2021</v>
      </c>
      <c r="E9" s="27">
        <v>2000</v>
      </c>
      <c r="F9" s="49" t="s">
        <v>26</v>
      </c>
      <c r="G9" s="50">
        <v>0</v>
      </c>
      <c r="H9" s="30">
        <f>E9*G9</f>
        <v>0</v>
      </c>
    </row>
    <row r="10" s="41" customFormat="1" ht="16.5" spans="2:8">
      <c r="B10" s="47" t="s">
        <v>27</v>
      </c>
      <c r="C10" s="48" t="s">
        <v>28</v>
      </c>
      <c r="D10" s="26">
        <v>2021</v>
      </c>
      <c r="E10" s="27">
        <v>150</v>
      </c>
      <c r="F10" s="49" t="s">
        <v>29</v>
      </c>
      <c r="G10" s="50">
        <v>9</v>
      </c>
      <c r="H10" s="30">
        <f>E10*G10</f>
        <v>1350</v>
      </c>
    </row>
    <row r="11" s="41" customFormat="1" ht="16.5" spans="2:8">
      <c r="B11" s="47" t="s">
        <v>30</v>
      </c>
      <c r="C11" s="48" t="s">
        <v>28</v>
      </c>
      <c r="D11" s="26">
        <v>2021</v>
      </c>
      <c r="E11" s="27">
        <v>100</v>
      </c>
      <c r="F11" s="49" t="s">
        <v>29</v>
      </c>
      <c r="G11" s="50">
        <v>3</v>
      </c>
      <c r="H11" s="30">
        <f>E11*G11</f>
        <v>300</v>
      </c>
    </row>
    <row r="12" s="41" customFormat="1" ht="16.5" spans="2:8">
      <c r="B12" s="47" t="s">
        <v>31</v>
      </c>
      <c r="C12" s="48" t="s">
        <v>32</v>
      </c>
      <c r="D12" s="26">
        <v>2021</v>
      </c>
      <c r="E12" s="27">
        <v>15</v>
      </c>
      <c r="F12" s="49" t="s">
        <v>33</v>
      </c>
      <c r="G12" s="50">
        <v>8</v>
      </c>
      <c r="H12" s="30">
        <f>E12*G12</f>
        <v>120</v>
      </c>
    </row>
    <row r="13" s="41" customFormat="1" ht="16.5" spans="2:8">
      <c r="B13" s="47" t="s">
        <v>34</v>
      </c>
      <c r="C13" s="48" t="s">
        <v>34</v>
      </c>
      <c r="D13" s="26">
        <v>2021</v>
      </c>
      <c r="E13" s="27">
        <v>7</v>
      </c>
      <c r="F13" s="49" t="s">
        <v>33</v>
      </c>
      <c r="G13" s="50">
        <v>3</v>
      </c>
      <c r="H13" s="30">
        <f t="shared" ref="H12:H15" si="0">E13*G13</f>
        <v>21</v>
      </c>
    </row>
    <row r="14" s="41" customFormat="1" ht="16.5" spans="2:8">
      <c r="B14" s="47" t="s">
        <v>35</v>
      </c>
      <c r="C14" s="48" t="s">
        <v>35</v>
      </c>
      <c r="D14" s="26">
        <v>2021</v>
      </c>
      <c r="E14" s="27">
        <v>10</v>
      </c>
      <c r="F14" s="49" t="s">
        <v>33</v>
      </c>
      <c r="G14" s="50">
        <v>5</v>
      </c>
      <c r="H14" s="30">
        <f t="shared" si="0"/>
        <v>50</v>
      </c>
    </row>
    <row r="15" s="41" customFormat="1" ht="16.5" spans="2:8">
      <c r="B15" s="47" t="s">
        <v>36</v>
      </c>
      <c r="C15" s="48" t="s">
        <v>37</v>
      </c>
      <c r="D15" s="26">
        <v>2021</v>
      </c>
      <c r="E15" s="27">
        <v>100</v>
      </c>
      <c r="F15" s="49" t="s">
        <v>29</v>
      </c>
      <c r="G15" s="50">
        <v>0</v>
      </c>
      <c r="H15" s="30">
        <f t="shared" si="0"/>
        <v>0</v>
      </c>
    </row>
    <row r="16" s="41" customFormat="1" ht="16.5" spans="2:8">
      <c r="B16" s="51" t="s">
        <v>38</v>
      </c>
      <c r="C16" s="52"/>
      <c r="D16" s="52"/>
      <c r="E16" s="52"/>
      <c r="F16" s="52"/>
      <c r="G16" s="53"/>
      <c r="H16" s="54">
        <f>SUM(H9:H15)</f>
        <v>1841</v>
      </c>
    </row>
    <row r="17" s="41" customFormat="1" ht="16.5" hidden="1" spans="2:8">
      <c r="B17" s="47"/>
      <c r="C17" s="48"/>
      <c r="D17" s="26"/>
      <c r="E17" s="27"/>
      <c r="F17" s="26"/>
      <c r="G17" s="50"/>
      <c r="H17" s="30">
        <f t="shared" ref="H17" si="1">E17*G17</f>
        <v>0</v>
      </c>
    </row>
    <row r="18" ht="17.25" spans="2:8">
      <c r="B18" s="55" t="s">
        <v>14</v>
      </c>
      <c r="C18" s="56"/>
      <c r="D18" s="56"/>
      <c r="E18" s="56"/>
      <c r="F18" s="56"/>
      <c r="G18" s="56"/>
      <c r="H18" s="57">
        <f>H16</f>
        <v>1841</v>
      </c>
    </row>
    <row r="22" ht="16.5" spans="2:5">
      <c r="B22" s="34"/>
      <c r="C22" s="35"/>
      <c r="D22" s="35"/>
      <c r="E22" s="36"/>
    </row>
    <row r="23" spans="2:5">
      <c r="B23" s="58"/>
      <c r="C23" s="59"/>
      <c r="D23" s="59"/>
      <c r="E23" s="60"/>
    </row>
    <row r="24" spans="2:5">
      <c r="B24" s="58"/>
      <c r="C24" s="59"/>
      <c r="D24" s="59"/>
      <c r="E24" s="60"/>
    </row>
    <row r="25" spans="2:5">
      <c r="B25" s="58"/>
      <c r="C25" s="59"/>
      <c r="D25" s="59"/>
      <c r="E25" s="60"/>
    </row>
    <row r="26" spans="2:5">
      <c r="B26" s="58"/>
      <c r="C26" s="59"/>
      <c r="D26" s="59"/>
      <c r="E26" s="60"/>
    </row>
    <row r="27" spans="2:5">
      <c r="B27" s="58"/>
      <c r="C27" s="61"/>
      <c r="D27" s="61"/>
      <c r="E27" s="60"/>
    </row>
  </sheetData>
  <mergeCells count="4">
    <mergeCell ref="B1:C1"/>
    <mergeCell ref="B8:H8"/>
    <mergeCell ref="B16:G16"/>
    <mergeCell ref="B18:G18"/>
  </mergeCells>
  <pageMargins left="0.75" right="0.75" top="1" bottom="1" header="0.3" footer="0.3"/>
  <pageSetup paperSize="9" scale="5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9"/>
  <sheetViews>
    <sheetView zoomScale="85" zoomScaleNormal="85" workbookViewId="0">
      <selection activeCell="G16" sqref="G16"/>
    </sheetView>
  </sheetViews>
  <sheetFormatPr defaultColWidth="8.875" defaultRowHeight="17.25" outlineLevelCol="7"/>
  <cols>
    <col min="1" max="1" width="5.125" style="2" customWidth="1"/>
    <col min="2" max="2" width="26.125" style="3" customWidth="1"/>
    <col min="3" max="3" width="40.125" style="4" customWidth="1"/>
    <col min="4" max="4" width="16.875" style="4" customWidth="1"/>
    <col min="5" max="5" width="11" style="3" customWidth="1"/>
    <col min="6" max="6" width="8.375" style="3" customWidth="1"/>
    <col min="7" max="7" width="10.125" style="2" customWidth="1"/>
    <col min="8" max="8" width="14.875" style="2" customWidth="1"/>
    <col min="9" max="16384" width="8.875" style="3"/>
  </cols>
  <sheetData>
    <row r="1" ht="37.5" customHeight="1" spans="2:8">
      <c r="B1" s="5" t="s">
        <v>0</v>
      </c>
      <c r="C1" s="5"/>
      <c r="D1" s="6"/>
      <c r="E1" s="6"/>
      <c r="F1" s="6"/>
      <c r="G1" s="6"/>
      <c r="H1" s="6"/>
    </row>
    <row r="2" spans="2:8">
      <c r="B2" s="7" t="s">
        <v>1</v>
      </c>
      <c r="C2" s="8" t="s">
        <v>2</v>
      </c>
      <c r="D2" s="9"/>
      <c r="E2" s="10"/>
      <c r="F2" s="10"/>
      <c r="G2" s="11"/>
      <c r="H2" s="11"/>
    </row>
    <row r="3" spans="2:8">
      <c r="B3" s="7" t="s">
        <v>3</v>
      </c>
      <c r="C3" s="8" t="s">
        <v>4</v>
      </c>
      <c r="D3" s="12"/>
      <c r="E3" s="10"/>
      <c r="F3" s="10"/>
      <c r="G3" s="11"/>
      <c r="H3" s="11"/>
    </row>
    <row r="4" s="1" customFormat="1" ht="16.5" customHeight="1" spans="2:8">
      <c r="B4" s="13" t="s">
        <v>5</v>
      </c>
      <c r="C4" s="14"/>
      <c r="D4" s="13"/>
      <c r="E4" s="13"/>
      <c r="F4" s="13"/>
      <c r="G4" s="13"/>
      <c r="H4" s="13"/>
    </row>
    <row r="5" s="1" customFormat="1" ht="16.5" customHeight="1" spans="2:8">
      <c r="B5" s="13" t="s">
        <v>6</v>
      </c>
      <c r="C5" s="15" t="s">
        <v>7</v>
      </c>
      <c r="D5" s="13"/>
      <c r="E5" s="13"/>
      <c r="F5" s="13"/>
      <c r="G5" s="13"/>
      <c r="H5" s="13"/>
    </row>
    <row r="6" s="1" customFormat="1" ht="16.5" customHeight="1" spans="2:8">
      <c r="B6" s="16"/>
      <c r="C6" s="16"/>
      <c r="D6" s="16"/>
      <c r="E6" s="16"/>
      <c r="F6" s="16"/>
      <c r="G6" s="16"/>
      <c r="H6" s="16"/>
    </row>
    <row r="7" s="1" customFormat="1" ht="39" customHeight="1" spans="2:8">
      <c r="B7" s="17" t="s">
        <v>8</v>
      </c>
      <c r="C7" s="18" t="s">
        <v>17</v>
      </c>
      <c r="D7" s="18" t="s">
        <v>18</v>
      </c>
      <c r="E7" s="19" t="s">
        <v>19</v>
      </c>
      <c r="F7" s="19" t="s">
        <v>20</v>
      </c>
      <c r="G7" s="19" t="s">
        <v>21</v>
      </c>
      <c r="H7" s="20" t="s">
        <v>22</v>
      </c>
    </row>
    <row r="8" ht="33.75" customHeight="1" spans="2:8">
      <c r="B8" s="21" t="s">
        <v>39</v>
      </c>
      <c r="C8" s="22"/>
      <c r="D8" s="22"/>
      <c r="E8" s="22"/>
      <c r="F8" s="22"/>
      <c r="G8" s="22"/>
      <c r="H8" s="23"/>
    </row>
    <row r="9" spans="2:8">
      <c r="B9" s="24" t="s">
        <v>40</v>
      </c>
      <c r="C9" s="25"/>
      <c r="D9" s="26">
        <v>2021</v>
      </c>
      <c r="E9" s="27">
        <v>550</v>
      </c>
      <c r="F9" s="28" t="s">
        <v>41</v>
      </c>
      <c r="G9" s="29">
        <v>0</v>
      </c>
      <c r="H9" s="30">
        <f>E9*G9</f>
        <v>0</v>
      </c>
    </row>
    <row r="10" spans="2:8">
      <c r="B10" s="31" t="s">
        <v>11</v>
      </c>
      <c r="C10" s="32"/>
      <c r="D10" s="32"/>
      <c r="E10" s="32"/>
      <c r="F10" s="32"/>
      <c r="G10" s="32"/>
      <c r="H10" s="33">
        <f>SUM(H9:H9)</f>
        <v>0</v>
      </c>
    </row>
    <row r="14" spans="2:5">
      <c r="B14" s="34"/>
      <c r="C14" s="35"/>
      <c r="D14" s="35"/>
      <c r="E14" s="36"/>
    </row>
    <row r="15" spans="2:5">
      <c r="B15" s="8"/>
      <c r="C15" s="37"/>
      <c r="D15" s="37"/>
      <c r="E15" s="38"/>
    </row>
    <row r="16" spans="2:5">
      <c r="B16" s="8"/>
      <c r="C16" s="37"/>
      <c r="D16" s="37"/>
      <c r="E16" s="38"/>
    </row>
    <row r="17" spans="2:5">
      <c r="B17" s="8"/>
      <c r="C17" s="37"/>
      <c r="D17" s="37"/>
      <c r="E17" s="38"/>
    </row>
    <row r="18" spans="2:5">
      <c r="B18" s="8"/>
      <c r="C18" s="37"/>
      <c r="D18" s="37"/>
      <c r="E18" s="38"/>
    </row>
    <row r="19" spans="2:5">
      <c r="B19" s="8"/>
      <c r="C19" s="39"/>
      <c r="D19" s="39"/>
      <c r="E19" s="38"/>
    </row>
  </sheetData>
  <mergeCells count="3">
    <mergeCell ref="B1:C1"/>
    <mergeCell ref="B8:H8"/>
    <mergeCell ref="B10:G10"/>
  </mergeCell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Xxuanゞ</cp:lastModifiedBy>
  <dcterms:created xsi:type="dcterms:W3CDTF">2016-06-29T09:42:00Z</dcterms:created>
  <cp:lastPrinted>2023-05-05T07:34:00Z</cp:lastPrinted>
  <dcterms:modified xsi:type="dcterms:W3CDTF">2024-06-04T08:11:49Z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832554295A1F4970BF0AE6F419CE8690_13</vt:lpwstr>
  </property>
</Properties>
</file>