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3145" windowHeight="9675"/>
  </bookViews>
  <sheets>
    <sheet name="结算单" sheetId="1" r:id="rId1"/>
  </sheets>
  <calcPr calcId="152511"/>
</workbook>
</file>

<file path=xl/calcChain.xml><?xml version="1.0" encoding="utf-8"?>
<calcChain xmlns="http://schemas.openxmlformats.org/spreadsheetml/2006/main">
  <c r="H22" i="1" l="1"/>
  <c r="H30" i="1"/>
  <c r="H24" i="1"/>
  <c r="H26" i="1" l="1"/>
  <c r="B6" i="1"/>
  <c r="H29" i="1"/>
  <c r="H28" i="1"/>
  <c r="H27" i="1"/>
  <c r="H25" i="1"/>
  <c r="H21" i="1"/>
  <c r="H20" i="1"/>
  <c r="H19" i="1"/>
  <c r="H18" i="1"/>
  <c r="H15" i="1"/>
  <c r="H14" i="1"/>
  <c r="H13" i="1"/>
  <c r="H16" i="1" s="1"/>
  <c r="B8" i="1"/>
  <c r="B7" i="1"/>
  <c r="B5" i="1"/>
  <c r="C5" i="1" l="1"/>
  <c r="C6" i="1"/>
  <c r="C7" i="1"/>
  <c r="H32" i="1" l="1"/>
  <c r="C8" i="1" s="1"/>
  <c r="H34" i="1" l="1"/>
  <c r="C9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<sst xmlns="http://schemas.openxmlformats.org/spreadsheetml/2006/main" count="79" uniqueCount="65">
  <si>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</si>
  <si>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</si>
  <si>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</si>
  <si>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</si>
  <si>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</si>
  <si>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</si>
  <si>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</si>
  <si>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</si>
  <si>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</si>
  <si>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</si>
  <si>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</si>
  <si>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</si>
  <si>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</si>
  <si>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</si>
  <si>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</si>
  <si>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广告设计（血外+骨科）</t>
  </si>
  <si>
    <t>1-1</t>
  </si>
  <si>
    <t>血外广告设计</t>
  </si>
  <si>
    <t>刊登在医学杂志的插页广告，在原有稿件上微调</t>
  </si>
  <si>
    <t>工时</t>
  </si>
  <si>
    <t>1-2</t>
  </si>
  <si>
    <t>骨科广告设计</t>
  </si>
  <si>
    <t>刊登在医学杂志的插页广告</t>
  </si>
  <si>
    <t>张</t>
  </si>
  <si>
    <t>1-3</t>
  </si>
  <si>
    <t>版权图</t>
  </si>
  <si>
    <t>可能涉及到的版权图费用，可按实际产生数量结算</t>
  </si>
  <si>
    <t>Total：</t>
  </si>
  <si>
    <t>2</t>
  </si>
  <si>
    <t>2-1</t>
  </si>
  <si>
    <t>在原有版本上修改、新增部分内容</t>
  </si>
  <si>
    <t>页</t>
  </si>
  <si>
    <t>2-2</t>
  </si>
  <si>
    <t>包括设计、排版、完稿，单页尺寸A4</t>
  </si>
  <si>
    <t>2-3</t>
  </si>
  <si>
    <t>2-4</t>
  </si>
  <si>
    <t>3</t>
  </si>
  <si>
    <t>3-1</t>
  </si>
  <si>
    <t>PPT血外 （2套）撰写</t>
  </si>
  <si>
    <t>3-2</t>
  </si>
  <si>
    <t>篇</t>
  </si>
  <si>
    <t>3-3</t>
  </si>
  <si>
    <t>PPT血外（2套）美化</t>
  </si>
  <si>
    <t>3-4</t>
  </si>
  <si>
    <t>PPT骨科 （1套）撰写</t>
  </si>
  <si>
    <t>31页内容更新</t>
  </si>
  <si>
    <t>3-5</t>
  </si>
  <si>
    <t>PPT骨科（1套）文献标注</t>
  </si>
  <si>
    <t>3-6</t>
  </si>
  <si>
    <t>PPT骨科（1套）美化</t>
  </si>
  <si>
    <t>税 Tax</t>
  </si>
  <si>
    <t>Total Amount</t>
  </si>
  <si>
    <r>
      <t>DA设计（血外+骨科）共</t>
    </r>
    <r>
      <rPr>
        <b/>
        <sz val="12"/>
        <rFont val="微软雅黑"/>
        <family val="2"/>
        <charset val="134"/>
      </rPr>
      <t>2</t>
    </r>
    <r>
      <rPr>
        <b/>
        <sz val="12"/>
        <rFont val="微软雅黑"/>
        <charset val="134"/>
      </rPr>
      <t>份，每份A4单页双面</t>
    </r>
    <phoneticPr fontId="15" type="noConversion"/>
  </si>
  <si>
    <r>
      <t>血外DA（</t>
    </r>
    <r>
      <rPr>
        <sz val="12"/>
        <rFont val="微软雅黑"/>
        <family val="2"/>
        <charset val="134"/>
      </rPr>
      <t>1</t>
    </r>
    <r>
      <rPr>
        <sz val="12"/>
        <rFont val="微软雅黑"/>
        <charset val="134"/>
      </rPr>
      <t>份）撰写</t>
    </r>
    <phoneticPr fontId="15" type="noConversion"/>
  </si>
  <si>
    <r>
      <t>血外DA（</t>
    </r>
    <r>
      <rPr>
        <sz val="12"/>
        <rFont val="微软雅黑"/>
        <family val="2"/>
        <charset val="134"/>
      </rPr>
      <t>1</t>
    </r>
    <r>
      <rPr>
        <sz val="12"/>
        <rFont val="微软雅黑"/>
        <charset val="134"/>
      </rPr>
      <t>份）设计</t>
    </r>
    <phoneticPr fontId="15" type="noConversion"/>
  </si>
  <si>
    <r>
      <t>骨科DA（</t>
    </r>
    <r>
      <rPr>
        <sz val="12"/>
        <rFont val="微软雅黑"/>
        <family val="2"/>
        <charset val="134"/>
      </rPr>
      <t>1</t>
    </r>
    <r>
      <rPr>
        <sz val="12"/>
        <rFont val="微软雅黑"/>
        <charset val="134"/>
      </rPr>
      <t>份）撰写</t>
    </r>
    <phoneticPr fontId="15" type="noConversion"/>
  </si>
  <si>
    <r>
      <t>骨科DA（</t>
    </r>
    <r>
      <rPr>
        <sz val="12"/>
        <rFont val="微软雅黑"/>
        <family val="2"/>
        <charset val="134"/>
      </rPr>
      <t>1</t>
    </r>
    <r>
      <rPr>
        <sz val="12"/>
        <rFont val="微软雅黑"/>
        <charset val="134"/>
      </rPr>
      <t>份）设计</t>
    </r>
    <phoneticPr fontId="15" type="noConversion"/>
  </si>
  <si>
    <t>PPT（血外2套+骨科1套），共3套，血外2套各28页，骨科1套共31页</t>
    <phoneticPr fontId="15" type="noConversion"/>
  </si>
  <si>
    <r>
      <t>PPT血外（</t>
    </r>
    <r>
      <rPr>
        <sz val="12"/>
        <rFont val="微软雅黑"/>
        <family val="2"/>
        <charset val="134"/>
      </rPr>
      <t>2套）</t>
    </r>
    <r>
      <rPr>
        <sz val="12"/>
        <rFont val="微软雅黑"/>
        <charset val="134"/>
      </rPr>
      <t>文献标注</t>
    </r>
    <phoneticPr fontId="15" type="noConversion"/>
  </si>
  <si>
    <t>30页/套</t>
    <phoneticPr fontId="15" type="noConversion"/>
  </si>
  <si>
    <t>28页内容更新</t>
    <phoneticPr fontId="15" type="noConversion"/>
  </si>
  <si>
    <r>
      <t>每套2</t>
    </r>
    <r>
      <rPr>
        <sz val="12"/>
        <rFont val="微软雅黑"/>
        <family val="2"/>
        <charset val="134"/>
      </rPr>
      <t>6篇文献</t>
    </r>
    <phoneticPr fontId="15" type="noConversion"/>
  </si>
  <si>
    <t>每套36篇文献</t>
    <phoneticPr fontId="15" type="noConversion"/>
  </si>
  <si>
    <r>
      <t>3</t>
    </r>
    <r>
      <rPr>
        <sz val="12"/>
        <rFont val="微软雅黑"/>
        <family val="2"/>
        <charset val="134"/>
      </rPr>
      <t>1</t>
    </r>
    <r>
      <rPr>
        <sz val="12"/>
        <rFont val="微软雅黑"/>
        <charset val="134"/>
      </rPr>
      <t>页/套</t>
    </r>
    <phoneticPr fontId="15" type="noConversion"/>
  </si>
  <si>
    <r>
      <t>2023森世海亚威利坦-广告&amp;DA&amp;PPT设计</t>
    </r>
    <r>
      <rPr>
        <b/>
        <sz val="16"/>
        <rFont val="微软雅黑"/>
        <family val="2"/>
        <charset val="134"/>
      </rPr>
      <t>-</t>
    </r>
    <r>
      <rPr>
        <b/>
        <sz val="16"/>
        <rFont val="微软雅黑"/>
        <charset val="134"/>
      </rPr>
      <t>结算单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</si>
</sst>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19" x14ac:knownFonts="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8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9" fontId="8" fillId="4" borderId="2" xfId="0" applyNumberFormat="1" applyFont="1" applyFill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81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182" fontId="11" fillId="0" borderId="4" xfId="0" applyNumberFormat="1" applyFont="1" applyBorder="1"/>
    <xf numFmtId="17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9" fontId="6" fillId="5" borderId="1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9" fontId="6" fillId="5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6" fillId="5" borderId="2" xfId="0" applyFont="1" applyFill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wrapText="1"/>
    </xf>
    <xf numFmtId="0" fontId="18" fillId="0" borderId="0" xfId="0" applyFont="1" applyAlignment="1">
      <alignment horizontal="center"/>
    </xf>
  </cellXfs>
  <cellStyles count="2">
    <cellStyle name="常规" xfId="0" builtinId="0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4"/>
  <sheetViews>
    <sheetView tabSelected="1" zoomScale="90" zoomScaleNormal="90" workbookViewId="0">
      <selection activeCell="E14" sqref="E14"/>
    </sheetView>
  </sheetViews>
  <sheetFormatPr defaultColWidth="9" defaultRowHeight="17.25" x14ac:dyDescent="0.3"/>
  <cols>
    <col min="1" max="1" width="6.375" style="2" customWidth="1"/>
    <col min="2" max="2" width="67.875" style="1" customWidth="1"/>
    <col min="3" max="3" width="27.625" style="3" customWidth="1"/>
    <col min="4" max="4" width="8.375" style="1" customWidth="1"/>
    <col min="5" max="5" width="5.875" style="4" customWidth="1"/>
    <col min="6" max="6" width="6.125" style="4" customWidth="1"/>
    <col min="7" max="7" width="6.375" style="4" customWidth="1"/>
    <col min="8" max="8" width="14.625" style="1" customWidth="1"/>
    <col min="9" max="9" width="26.875" style="1" customWidth="1"/>
    <col min="10" max="10" width="13.625" style="1" customWidth="1"/>
    <col min="11" max="11" width="17" style="1" customWidth="1"/>
    <col min="12" max="16384" width="9" style="1"/>
  </cols>
  <sheetData>
    <row r="2" spans="1:12" ht="22.5" x14ac:dyDescent="0.4">
      <c r="A2" s="62" t="s">
        <v>64</v>
      </c>
      <c r="B2" s="45"/>
      <c r="C2" s="45"/>
      <c r="D2" s="5"/>
      <c r="E2" s="5"/>
      <c r="G2" s="1"/>
    </row>
    <row r="3" spans="1:12" ht="34.5" x14ac:dyDescent="0.3">
      <c r="A3" s="6"/>
      <c r="B3" s="7" t="s">
        <v>0</v>
      </c>
      <c r="C3" s="8" t="s">
        <v>1</v>
      </c>
      <c r="E3" s="57"/>
      <c r="F3" s="57"/>
      <c r="G3" s="57"/>
      <c r="H3" s="57"/>
    </row>
    <row r="4" spans="1:12" ht="18" x14ac:dyDescent="0.3">
      <c r="A4" s="9" t="s">
        <v>2</v>
      </c>
      <c r="B4" s="10" t="s">
        <v>3</v>
      </c>
      <c r="C4" s="11" t="s">
        <v>4</v>
      </c>
      <c r="D4" s="12"/>
      <c r="E4" s="57"/>
      <c r="F4" s="57"/>
      <c r="G4" s="57"/>
      <c r="H4" s="57"/>
    </row>
    <row r="5" spans="1:12" x14ac:dyDescent="0.3">
      <c r="A5" s="13">
        <v>1</v>
      </c>
      <c r="B5" s="14" t="str">
        <f>B12</f>
        <v>广告设计（血外+骨科）</v>
      </c>
      <c r="C5" s="15">
        <f>H16</f>
        <v>17500</v>
      </c>
      <c r="D5" s="16"/>
      <c r="E5" s="57"/>
      <c r="F5" s="57"/>
      <c r="G5" s="57"/>
      <c r="H5" s="57"/>
    </row>
    <row r="6" spans="1:12" x14ac:dyDescent="0.3">
      <c r="A6" s="13">
        <v>2</v>
      </c>
      <c r="B6" s="14" t="str">
        <f>B17</f>
        <v>DA设计（血外+骨科）共2份，每份A4单页双面</v>
      </c>
      <c r="C6" s="15">
        <f>H22</f>
        <v>10920</v>
      </c>
      <c r="D6" s="12"/>
      <c r="E6" s="57"/>
      <c r="F6" s="57"/>
      <c r="G6" s="57"/>
      <c r="H6" s="57"/>
    </row>
    <row r="7" spans="1:12" ht="34.5" x14ac:dyDescent="0.3">
      <c r="A7" s="13">
        <v>3</v>
      </c>
      <c r="B7" s="14" t="str">
        <f>B23</f>
        <v>PPT（血外2套+骨科1套），共3套，血外2套各28页，骨科1套共31页</v>
      </c>
      <c r="C7" s="15">
        <f>H30</f>
        <v>53520</v>
      </c>
      <c r="D7" s="12"/>
      <c r="E7" s="57"/>
      <c r="F7" s="57"/>
      <c r="G7" s="57"/>
      <c r="H7" s="57"/>
    </row>
    <row r="8" spans="1:12" x14ac:dyDescent="0.3">
      <c r="A8" s="13">
        <v>4</v>
      </c>
      <c r="B8" s="14" t="str">
        <f>B31</f>
        <v>税 Tax</v>
      </c>
      <c r="C8" s="15">
        <f>H32</f>
        <v>4916.3999999999996</v>
      </c>
      <c r="D8" s="12"/>
      <c r="E8" s="57"/>
      <c r="F8" s="57"/>
      <c r="G8" s="57"/>
      <c r="H8" s="57"/>
    </row>
    <row r="9" spans="1:12" ht="18" x14ac:dyDescent="0.35">
      <c r="A9" s="17"/>
      <c r="B9" s="18" t="s">
        <v>5</v>
      </c>
      <c r="C9" s="19">
        <f>H34</f>
        <v>86856.4</v>
      </c>
      <c r="D9" s="12"/>
      <c r="E9" s="57"/>
      <c r="F9" s="57"/>
      <c r="G9" s="57"/>
      <c r="H9" s="57"/>
    </row>
    <row r="10" spans="1:12" ht="38.450000000000003" customHeight="1" x14ac:dyDescent="0.4">
      <c r="A10" s="6"/>
      <c r="B10" s="20" t="s">
        <v>6</v>
      </c>
      <c r="C10" s="21"/>
      <c r="D10" s="12"/>
      <c r="G10" s="1"/>
    </row>
    <row r="11" spans="1:12" ht="30" x14ac:dyDescent="0.3">
      <c r="A11" s="22" t="s">
        <v>7</v>
      </c>
      <c r="B11" s="23" t="s">
        <v>8</v>
      </c>
      <c r="C11" s="23"/>
      <c r="D11" s="24" t="s">
        <v>9</v>
      </c>
      <c r="E11" s="24" t="s">
        <v>10</v>
      </c>
      <c r="F11" s="25" t="s">
        <v>11</v>
      </c>
      <c r="G11" s="25" t="s">
        <v>12</v>
      </c>
      <c r="H11" s="26" t="s">
        <v>13</v>
      </c>
    </row>
    <row r="12" spans="1:12" ht="18" x14ac:dyDescent="0.35">
      <c r="A12" s="27" t="s">
        <v>14</v>
      </c>
      <c r="B12" s="46" t="s">
        <v>15</v>
      </c>
      <c r="C12" s="47"/>
      <c r="D12" s="28"/>
      <c r="E12" s="29"/>
      <c r="F12" s="30"/>
      <c r="G12" s="30"/>
      <c r="H12" s="31"/>
      <c r="L12" s="44"/>
    </row>
    <row r="13" spans="1:12" ht="34.5" x14ac:dyDescent="0.3">
      <c r="A13" s="32" t="s">
        <v>16</v>
      </c>
      <c r="B13" s="33" t="s">
        <v>17</v>
      </c>
      <c r="C13" s="34" t="s">
        <v>18</v>
      </c>
      <c r="D13" s="35" t="s">
        <v>19</v>
      </c>
      <c r="E13" s="35">
        <v>8</v>
      </c>
      <c r="F13" s="36">
        <v>1</v>
      </c>
      <c r="G13" s="36">
        <v>1000</v>
      </c>
      <c r="H13" s="37">
        <f>G13*F13*E13</f>
        <v>8000</v>
      </c>
      <c r="L13" s="44"/>
    </row>
    <row r="14" spans="1:12" ht="33" customHeight="1" x14ac:dyDescent="0.3">
      <c r="A14" s="38" t="s">
        <v>20</v>
      </c>
      <c r="B14" s="39" t="s">
        <v>21</v>
      </c>
      <c r="C14" s="40" t="s">
        <v>22</v>
      </c>
      <c r="D14" s="35" t="s">
        <v>23</v>
      </c>
      <c r="E14" s="35">
        <v>1</v>
      </c>
      <c r="F14" s="36">
        <v>1</v>
      </c>
      <c r="G14" s="36">
        <v>8000</v>
      </c>
      <c r="H14" s="37">
        <f>G14*F14*E14</f>
        <v>8000</v>
      </c>
      <c r="L14" s="44"/>
    </row>
    <row r="15" spans="1:12" ht="33" customHeight="1" x14ac:dyDescent="0.3">
      <c r="A15" s="38" t="s">
        <v>24</v>
      </c>
      <c r="B15" s="39" t="s">
        <v>25</v>
      </c>
      <c r="C15" s="40" t="s">
        <v>26</v>
      </c>
      <c r="D15" s="35" t="s">
        <v>23</v>
      </c>
      <c r="E15" s="35">
        <v>1</v>
      </c>
      <c r="F15" s="36">
        <v>1</v>
      </c>
      <c r="G15" s="36">
        <v>1500</v>
      </c>
      <c r="H15" s="37">
        <f>G15*F15*E15</f>
        <v>1500</v>
      </c>
      <c r="L15" s="44"/>
    </row>
    <row r="16" spans="1:12" ht="21.75" customHeight="1" x14ac:dyDescent="0.35">
      <c r="A16" s="48" t="s">
        <v>27</v>
      </c>
      <c r="B16" s="49"/>
      <c r="C16" s="49"/>
      <c r="D16" s="49"/>
      <c r="E16" s="49"/>
      <c r="F16" s="49"/>
      <c r="G16" s="50"/>
      <c r="H16" s="41">
        <f>SUM(H13:H15)</f>
        <v>17500</v>
      </c>
      <c r="L16" s="44"/>
    </row>
    <row r="17" spans="1:12" ht="18" x14ac:dyDescent="0.35">
      <c r="A17" s="27" t="s">
        <v>28</v>
      </c>
      <c r="B17" s="58" t="s">
        <v>52</v>
      </c>
      <c r="C17" s="28"/>
      <c r="D17" s="28"/>
      <c r="E17" s="29"/>
      <c r="F17" s="30"/>
      <c r="G17" s="30"/>
      <c r="H17" s="31"/>
      <c r="L17" s="44"/>
    </row>
    <row r="18" spans="1:12" ht="34.5" x14ac:dyDescent="0.3">
      <c r="A18" s="32" t="s">
        <v>29</v>
      </c>
      <c r="B18" s="59" t="s">
        <v>53</v>
      </c>
      <c r="C18" s="34" t="s">
        <v>30</v>
      </c>
      <c r="D18" s="35" t="s">
        <v>31</v>
      </c>
      <c r="E18" s="35">
        <v>6</v>
      </c>
      <c r="F18" s="36">
        <v>1</v>
      </c>
      <c r="G18" s="36">
        <v>500</v>
      </c>
      <c r="H18" s="37">
        <f>G18*F18*E18</f>
        <v>3000</v>
      </c>
      <c r="L18" s="44"/>
    </row>
    <row r="19" spans="1:12" ht="34.5" x14ac:dyDescent="0.3">
      <c r="A19" s="32" t="s">
        <v>32</v>
      </c>
      <c r="B19" s="60" t="s">
        <v>54</v>
      </c>
      <c r="C19" s="34" t="s">
        <v>33</v>
      </c>
      <c r="D19" s="35" t="s">
        <v>31</v>
      </c>
      <c r="E19" s="35">
        <v>6</v>
      </c>
      <c r="F19" s="36">
        <v>1</v>
      </c>
      <c r="G19" s="36">
        <v>410</v>
      </c>
      <c r="H19" s="37">
        <f>G19*F19*E19</f>
        <v>2460</v>
      </c>
      <c r="L19" s="44"/>
    </row>
    <row r="20" spans="1:12" ht="34.5" x14ac:dyDescent="0.3">
      <c r="A20" s="32" t="s">
        <v>34</v>
      </c>
      <c r="B20" s="60" t="s">
        <v>55</v>
      </c>
      <c r="C20" s="34" t="s">
        <v>30</v>
      </c>
      <c r="D20" s="35" t="s">
        <v>31</v>
      </c>
      <c r="E20" s="35">
        <v>6</v>
      </c>
      <c r="F20" s="36">
        <v>1</v>
      </c>
      <c r="G20" s="36">
        <v>500</v>
      </c>
      <c r="H20" s="37">
        <f>G20*F20*E20</f>
        <v>3000</v>
      </c>
      <c r="L20" s="44"/>
    </row>
    <row r="21" spans="1:12" ht="34.5" x14ac:dyDescent="0.3">
      <c r="A21" s="32" t="s">
        <v>35</v>
      </c>
      <c r="B21" s="60" t="s">
        <v>56</v>
      </c>
      <c r="C21" s="34" t="s">
        <v>33</v>
      </c>
      <c r="D21" s="35" t="s">
        <v>31</v>
      </c>
      <c r="E21" s="35">
        <v>6</v>
      </c>
      <c r="F21" s="36">
        <v>1</v>
      </c>
      <c r="G21" s="36">
        <v>410</v>
      </c>
      <c r="H21" s="37">
        <f>G21*F21*E21</f>
        <v>2460</v>
      </c>
      <c r="L21" s="44"/>
    </row>
    <row r="22" spans="1:12" ht="18" x14ac:dyDescent="0.35">
      <c r="A22" s="48" t="s">
        <v>27</v>
      </c>
      <c r="B22" s="49"/>
      <c r="C22" s="49"/>
      <c r="D22" s="49"/>
      <c r="E22" s="49"/>
      <c r="F22" s="49"/>
      <c r="G22" s="50"/>
      <c r="H22" s="41">
        <f>SUM(H18:H21)</f>
        <v>10920</v>
      </c>
    </row>
    <row r="23" spans="1:12" ht="18" x14ac:dyDescent="0.35">
      <c r="A23" s="27" t="s">
        <v>36</v>
      </c>
      <c r="B23" s="58" t="s">
        <v>57</v>
      </c>
      <c r="C23" s="28"/>
      <c r="D23" s="28"/>
      <c r="E23" s="29"/>
      <c r="F23" s="30"/>
      <c r="G23" s="30"/>
      <c r="H23" s="31"/>
      <c r="L23" s="44"/>
    </row>
    <row r="24" spans="1:12" x14ac:dyDescent="0.3">
      <c r="A24" s="32" t="s">
        <v>37</v>
      </c>
      <c r="B24" s="33" t="s">
        <v>38</v>
      </c>
      <c r="C24" s="61" t="s">
        <v>60</v>
      </c>
      <c r="D24" s="35" t="s">
        <v>31</v>
      </c>
      <c r="E24" s="35">
        <v>28</v>
      </c>
      <c r="F24" s="36">
        <v>2</v>
      </c>
      <c r="G24" s="36">
        <v>500</v>
      </c>
      <c r="H24" s="37">
        <f>G24*F24*E24</f>
        <v>28000</v>
      </c>
      <c r="L24" s="44"/>
    </row>
    <row r="25" spans="1:12" x14ac:dyDescent="0.3">
      <c r="A25" s="32" t="s">
        <v>39</v>
      </c>
      <c r="B25" s="59" t="s">
        <v>58</v>
      </c>
      <c r="C25" s="61" t="s">
        <v>61</v>
      </c>
      <c r="D25" s="35" t="s">
        <v>40</v>
      </c>
      <c r="E25" s="35">
        <v>26</v>
      </c>
      <c r="F25" s="36">
        <v>2</v>
      </c>
      <c r="G25" s="36">
        <v>15</v>
      </c>
      <c r="H25" s="37">
        <f t="shared" ref="H24:H29" si="0">G25*F25*E25</f>
        <v>780</v>
      </c>
      <c r="L25" s="44"/>
    </row>
    <row r="26" spans="1:12" x14ac:dyDescent="0.3">
      <c r="A26" s="32" t="s">
        <v>41</v>
      </c>
      <c r="B26" s="33" t="s">
        <v>42</v>
      </c>
      <c r="C26" s="61" t="s">
        <v>59</v>
      </c>
      <c r="D26" s="35" t="s">
        <v>31</v>
      </c>
      <c r="E26" s="35">
        <v>28</v>
      </c>
      <c r="F26" s="36">
        <v>2</v>
      </c>
      <c r="G26" s="36">
        <v>100</v>
      </c>
      <c r="H26" s="37">
        <f>G26*F26*E26</f>
        <v>5600</v>
      </c>
      <c r="L26" s="44"/>
    </row>
    <row r="27" spans="1:12" x14ac:dyDescent="0.3">
      <c r="A27" s="32" t="s">
        <v>43</v>
      </c>
      <c r="B27" s="33" t="s">
        <v>44</v>
      </c>
      <c r="C27" s="34" t="s">
        <v>45</v>
      </c>
      <c r="D27" s="35" t="s">
        <v>31</v>
      </c>
      <c r="E27" s="35">
        <v>31</v>
      </c>
      <c r="F27" s="36">
        <v>1</v>
      </c>
      <c r="G27" s="36">
        <v>500</v>
      </c>
      <c r="H27" s="37">
        <f t="shared" si="0"/>
        <v>15500</v>
      </c>
      <c r="L27" s="44"/>
    </row>
    <row r="28" spans="1:12" x14ac:dyDescent="0.3">
      <c r="A28" s="32" t="s">
        <v>46</v>
      </c>
      <c r="B28" s="33" t="s">
        <v>47</v>
      </c>
      <c r="C28" s="61" t="s">
        <v>62</v>
      </c>
      <c r="D28" s="35" t="s">
        <v>40</v>
      </c>
      <c r="E28" s="35">
        <v>36</v>
      </c>
      <c r="F28" s="36">
        <v>1</v>
      </c>
      <c r="G28" s="36">
        <v>15</v>
      </c>
      <c r="H28" s="37">
        <f t="shared" si="0"/>
        <v>540</v>
      </c>
      <c r="L28" s="44"/>
    </row>
    <row r="29" spans="1:12" x14ac:dyDescent="0.3">
      <c r="A29" s="32" t="s">
        <v>48</v>
      </c>
      <c r="B29" s="33" t="s">
        <v>49</v>
      </c>
      <c r="C29" s="61" t="s">
        <v>63</v>
      </c>
      <c r="D29" s="35" t="s">
        <v>31</v>
      </c>
      <c r="E29" s="35">
        <v>31</v>
      </c>
      <c r="F29" s="36">
        <v>1</v>
      </c>
      <c r="G29" s="36">
        <v>100</v>
      </c>
      <c r="H29" s="37">
        <f t="shared" si="0"/>
        <v>3100</v>
      </c>
      <c r="L29" s="44"/>
    </row>
    <row r="30" spans="1:12" ht="18" x14ac:dyDescent="0.35">
      <c r="A30" s="48" t="s">
        <v>27</v>
      </c>
      <c r="B30" s="49"/>
      <c r="C30" s="49"/>
      <c r="D30" s="49"/>
      <c r="E30" s="49"/>
      <c r="F30" s="49"/>
      <c r="G30" s="50"/>
      <c r="H30" s="41">
        <f>SUM(H24:H29)</f>
        <v>53520</v>
      </c>
    </row>
    <row r="31" spans="1:12" ht="18" x14ac:dyDescent="0.35">
      <c r="A31" s="42">
        <v>4</v>
      </c>
      <c r="B31" s="28" t="s">
        <v>50</v>
      </c>
      <c r="C31" s="51">
        <v>0.06</v>
      </c>
      <c r="D31" s="52"/>
      <c r="E31" s="52"/>
      <c r="F31" s="52"/>
      <c r="G31" s="53"/>
      <c r="H31" s="31"/>
    </row>
    <row r="32" spans="1:12" ht="18" x14ac:dyDescent="0.35">
      <c r="A32" s="54" t="s">
        <v>27</v>
      </c>
      <c r="B32" s="54"/>
      <c r="C32" s="54"/>
      <c r="D32" s="54"/>
      <c r="E32" s="54"/>
      <c r="F32" s="54"/>
      <c r="G32" s="54"/>
      <c r="H32" s="41">
        <f>(H22+H16+H30)*0.06</f>
        <v>4916.3999999999996</v>
      </c>
    </row>
    <row r="33" spans="1:8" x14ac:dyDescent="0.3">
      <c r="A33" s="55"/>
      <c r="B33" s="55"/>
      <c r="C33" s="55"/>
      <c r="D33" s="55"/>
      <c r="E33" s="55"/>
      <c r="F33" s="55"/>
      <c r="G33" s="55"/>
      <c r="H33" s="55"/>
    </row>
    <row r="34" spans="1:8" ht="18" x14ac:dyDescent="0.35">
      <c r="A34" s="56" t="s">
        <v>51</v>
      </c>
      <c r="B34" s="56"/>
      <c r="C34" s="56"/>
      <c r="D34" s="56"/>
      <c r="E34" s="56"/>
      <c r="F34" s="56"/>
      <c r="G34" s="56"/>
      <c r="H34" s="43">
        <f>H32+H22+H16+H30</f>
        <v>86856.4</v>
      </c>
    </row>
  </sheetData>
  <mergeCells count="10">
    <mergeCell ref="C31:G31"/>
    <mergeCell ref="A32:G32"/>
    <mergeCell ref="A33:H33"/>
    <mergeCell ref="A34:G34"/>
    <mergeCell ref="E3:H9"/>
    <mergeCell ref="A2:C2"/>
    <mergeCell ref="B12:C12"/>
    <mergeCell ref="A16:G16"/>
    <mergeCell ref="A22:G22"/>
    <mergeCell ref="A30:G30"/>
  </mergeCells>
  <phoneticPr fontId="15" type="noConversion"/>
  <pageMargins left="0.75" right="0.75" top="1" bottom="1" header="0.5" footer="0.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kyle.zhang</dc:creator>
  <cp:lastModifiedBy>刘煜圆</cp:lastModifiedBy>
  <dcterms:created xsi:type="dcterms:W3CDTF">2023-12-27T03:49:25Z</dcterms:created>
  <dcterms:modified xsi:type="dcterms:W3CDTF">2023-12-27T05:43:56Z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F2B1108ABD5F494A8E289FD648E982FE_11</vt:lpwstr>
  </property>
  <property fmtid="{D5CDD505-2E9C-101B-9397-08002B2CF9AE}" pid="3" name="KSOProductBuildVer">
    <vt:lpwstr>2052-12.1.0.15712</vt:lpwstr>
  </property>
</Properties>
</file>