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【UBS】2018.5-至今\2、【Sanofi赛诺菲】\HedyHe13、2021赛诺菲潘太欣十年计划项目\1、Finance\"/>
    </mc:Choice>
  </mc:AlternateContent>
  <bookViews>
    <workbookView xWindow="0" yWindow="0" windowWidth="28800" windowHeight="12450"/>
  </bookViews>
  <sheets>
    <sheet name="报价单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2" i="1" l="1"/>
  <c r="I49" i="1"/>
  <c r="I42" i="1"/>
  <c r="I21" i="1"/>
  <c r="I18" i="1"/>
  <c r="C6" i="1"/>
  <c r="D6" i="1" l="1"/>
  <c r="I37" i="1"/>
  <c r="I47" i="1"/>
  <c r="I46" i="1"/>
  <c r="I44" i="1" l="1"/>
  <c r="I34" i="1"/>
  <c r="I33" i="1"/>
  <c r="I26" i="1" l="1"/>
  <c r="I25" i="1"/>
  <c r="I24" i="1"/>
  <c r="I23" i="1"/>
  <c r="I31" i="1"/>
  <c r="I35" i="1" s="1"/>
  <c r="I32" i="1"/>
  <c r="I20" i="1"/>
  <c r="I57" i="1" l="1"/>
  <c r="I59" i="1" s="1"/>
  <c r="D12" i="1" s="1"/>
  <c r="I54" i="1"/>
  <c r="I55" i="1" s="1"/>
  <c r="D10" i="1" s="1"/>
  <c r="I51" i="1"/>
  <c r="I50" i="1"/>
  <c r="I48" i="1"/>
  <c r="I45" i="1"/>
  <c r="I41" i="1"/>
  <c r="I40" i="1"/>
  <c r="I39" i="1"/>
  <c r="I38" i="1"/>
  <c r="I30" i="1"/>
  <c r="I29" i="1"/>
  <c r="I28" i="1"/>
  <c r="I27" i="1"/>
  <c r="I17" i="1"/>
  <c r="C11" i="1"/>
  <c r="C10" i="1"/>
  <c r="C9" i="1"/>
  <c r="C8" i="1"/>
  <c r="C7" i="1"/>
  <c r="C5" i="1"/>
  <c r="D9" i="1" l="1"/>
  <c r="D7" i="1"/>
  <c r="D8" i="1"/>
  <c r="D5" i="1"/>
  <c r="D11" i="1" l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5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5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G15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<sst xmlns="http://schemas.openxmlformats.org/spreadsheetml/2006/main" count="132" uniqueCount="108">
  <si>
    <t>Quotation Summary 报价总表</t>
    <phoneticPr fontId="4" type="noConversion"/>
  </si>
  <si>
    <t>Agency: must fill in
供应商（填入右边橘色处）</t>
  </si>
  <si>
    <t>上海麦田公共关系咨询有限公司</t>
    <phoneticPr fontId="3" type="noConversion"/>
  </si>
  <si>
    <t>Item</t>
    <phoneticPr fontId="3" type="noConversion"/>
  </si>
  <si>
    <t>Descripation描述</t>
  </si>
  <si>
    <t>Quotation
报价</t>
  </si>
  <si>
    <t>总计 Total</t>
  </si>
  <si>
    <t>报价明细表 Quotation Breakdown</t>
  </si>
  <si>
    <t xml:space="preserve">Item  </t>
  </si>
  <si>
    <t>Descripation</t>
    <phoneticPr fontId="3" type="noConversion"/>
  </si>
  <si>
    <t>Unit</t>
  </si>
  <si>
    <t>Qty</t>
    <phoneticPr fontId="3" type="noConversion"/>
  </si>
  <si>
    <t>Time of usage</t>
  </si>
  <si>
    <t>Unit Price</t>
    <phoneticPr fontId="3" type="noConversion"/>
  </si>
  <si>
    <t>Total(RMB)</t>
    <phoneticPr fontId="3" type="noConversion"/>
  </si>
  <si>
    <t>SA Rate Card Price</t>
  </si>
  <si>
    <t>方案整体策划</t>
    <phoneticPr fontId="3" type="noConversion"/>
  </si>
  <si>
    <t>1-1</t>
    <phoneticPr fontId="3" type="noConversion"/>
  </si>
  <si>
    <t>Total</t>
  </si>
  <si>
    <t>创意设计</t>
    <phoneticPr fontId="3" type="noConversion"/>
  </si>
  <si>
    <t>小时</t>
  </si>
  <si>
    <r>
      <rPr>
        <sz val="9"/>
        <color indexed="8"/>
        <rFont val="微软雅黑"/>
        <family val="2"/>
        <charset val="134"/>
      </rPr>
      <t>张</t>
    </r>
  </si>
  <si>
    <t>H5页面</t>
    <phoneticPr fontId="3" type="noConversion"/>
  </si>
  <si>
    <t>屏</t>
    <phoneticPr fontId="13" type="noConversion"/>
  </si>
  <si>
    <t>不含手绘</t>
    <phoneticPr fontId="3" type="noConversion"/>
  </si>
  <si>
    <t>H5页面动画展示</t>
    <phoneticPr fontId="3" type="noConversion"/>
  </si>
  <si>
    <t>已有设计h5动画效果演示</t>
    <phoneticPr fontId="3" type="noConversion"/>
  </si>
  <si>
    <t>页</t>
  </si>
  <si>
    <t>H5后台数据收集</t>
    <phoneticPr fontId="3" type="noConversion"/>
  </si>
  <si>
    <t>表单提交数据后台收集导出（含后台查看系统）</t>
    <phoneticPr fontId="3" type="noConversion"/>
  </si>
  <si>
    <t>个</t>
  </si>
  <si>
    <t>H5朋友圈助力</t>
    <phoneticPr fontId="3" type="noConversion"/>
  </si>
  <si>
    <t>h5转发朋友圈识别，朋友圈集赞功能</t>
    <phoneticPr fontId="3" type="noConversion"/>
  </si>
  <si>
    <t>套</t>
  </si>
  <si>
    <t>H5交互系统</t>
    <phoneticPr fontId="3" type="noConversion"/>
  </si>
  <si>
    <t>4-1</t>
    <phoneticPr fontId="3" type="noConversion"/>
  </si>
  <si>
    <t>4-3</t>
  </si>
  <si>
    <t>4-4</t>
  </si>
  <si>
    <t>其他 Others</t>
    <phoneticPr fontId="3" type="noConversion"/>
  </si>
  <si>
    <t>5-1</t>
    <phoneticPr fontId="22" type="noConversion"/>
  </si>
  <si>
    <t>专人支持 （内容沟通，问题处理）</t>
    <phoneticPr fontId="3" type="noConversion"/>
  </si>
  <si>
    <t>Advertising - Account Manager</t>
    <phoneticPr fontId="3" type="noConversion"/>
  </si>
  <si>
    <t>税 Tax</t>
  </si>
  <si>
    <t>Total</t>
    <phoneticPr fontId="3" type="noConversion"/>
  </si>
  <si>
    <t>Total Amount</t>
    <phoneticPr fontId="3" type="noConversion"/>
  </si>
  <si>
    <t>时</t>
    <phoneticPr fontId="13" type="noConversion"/>
  </si>
  <si>
    <t>整体方案包装、撰写</t>
    <phoneticPr fontId="3" type="noConversion"/>
  </si>
  <si>
    <t>项目整体规划设计，方案内容、环节、流程、形式等细节构思</t>
    <phoneticPr fontId="13" type="noConversion"/>
  </si>
  <si>
    <t>医学支持</t>
    <phoneticPr fontId="3" type="noConversion"/>
  </si>
  <si>
    <t>医学解读</t>
    <phoneticPr fontId="3" type="noConversion"/>
  </si>
  <si>
    <t>时</t>
    <phoneticPr fontId="13" type="noConversion"/>
  </si>
  <si>
    <t>2-1</t>
    <phoneticPr fontId="3" type="noConversion"/>
  </si>
  <si>
    <t>延展设计</t>
    <phoneticPr fontId="3" type="noConversion"/>
  </si>
  <si>
    <t>整体创意构思</t>
    <phoneticPr fontId="13" type="noConversion"/>
  </si>
  <si>
    <t>内容页面设计</t>
    <phoneticPr fontId="13" type="noConversion"/>
  </si>
  <si>
    <t>KV*2
（推广&amp;非推广）</t>
    <phoneticPr fontId="3" type="noConversion"/>
  </si>
  <si>
    <t>icon*2
（推广&amp;非推广）</t>
    <phoneticPr fontId="3" type="noConversion"/>
  </si>
  <si>
    <t>对项目进行整体医学服务支持
包含文献查阅、整理、解读、医学内容撰写等医学支持服务</t>
    <phoneticPr fontId="13" type="noConversion"/>
  </si>
  <si>
    <t>套</t>
    <phoneticPr fontId="13" type="noConversion"/>
  </si>
  <si>
    <t>画面设计-定稿平面设计版面修改</t>
    <phoneticPr fontId="13" type="noConversion"/>
  </si>
  <si>
    <t>画面设计-画面完稿</t>
    <phoneticPr fontId="13" type="noConversion"/>
  </si>
  <si>
    <t>整体创意构思</t>
    <phoneticPr fontId="13" type="noConversion"/>
  </si>
  <si>
    <t>内容页面设计</t>
    <phoneticPr fontId="13" type="noConversion"/>
  </si>
  <si>
    <t>异形物设计，定制印章/书签/笔等</t>
    <phoneticPr fontId="13" type="noConversion"/>
  </si>
  <si>
    <t>背景板设计，易拉宝、X型展架、KT板等设计</t>
    <phoneticPr fontId="13" type="noConversion"/>
  </si>
  <si>
    <r>
      <rPr>
        <sz val="10"/>
        <color indexed="8"/>
        <rFont val="微软雅黑"/>
        <family val="2"/>
        <charset val="134"/>
      </rPr>
      <t>包含海报中的文字</t>
    </r>
    <phoneticPr fontId="13" type="noConversion"/>
  </si>
  <si>
    <t>H5邀请函制作</t>
    <phoneticPr fontId="4" type="noConversion"/>
  </si>
  <si>
    <t>预计三个工作日（以8小时/天计算）完成，含上线测试</t>
    <phoneticPr fontId="3" type="noConversion"/>
  </si>
  <si>
    <t>短视频制作（60s）</t>
    <phoneticPr fontId="4" type="noConversion"/>
  </si>
  <si>
    <r>
      <rPr>
        <sz val="9"/>
        <color indexed="8"/>
        <rFont val="微软雅黑"/>
        <family val="2"/>
        <charset val="134"/>
      </rPr>
      <t>视频脚本撰写</t>
    </r>
    <phoneticPr fontId="3" type="noConversion"/>
  </si>
  <si>
    <t>提供会议视频脚本撰写</t>
    <phoneticPr fontId="3" type="noConversion"/>
  </si>
  <si>
    <t>套</t>
    <phoneticPr fontId="3" type="noConversion"/>
  </si>
  <si>
    <t>4-5</t>
  </si>
  <si>
    <t>4-2</t>
    <phoneticPr fontId="3" type="noConversion"/>
  </si>
  <si>
    <t>视频剪辑</t>
    <phoneticPr fontId="3" type="noConversion"/>
  </si>
  <si>
    <t>根据创意脚本，对已经存在的素材进行剪辑、处理、拼接、合成</t>
    <phoneticPr fontId="3" type="noConversion"/>
  </si>
  <si>
    <t>元/分钟</t>
    <phoneticPr fontId="3" type="noConversion"/>
  </si>
  <si>
    <t>字幕</t>
    <phoneticPr fontId="3" type="noConversion"/>
  </si>
  <si>
    <t>为视频添加对应的字幕</t>
    <phoneticPr fontId="3" type="noConversion"/>
  </si>
  <si>
    <t>配音</t>
    <phoneticPr fontId="3" type="noConversion"/>
  </si>
  <si>
    <t>专业中文配音</t>
    <phoneticPr fontId="3" type="noConversion"/>
  </si>
  <si>
    <t>音乐/音效</t>
    <phoneticPr fontId="3" type="noConversion"/>
  </si>
  <si>
    <t>对提供的视频进行音效配乐，背景音乐编辑(不含版税)</t>
    <phoneticPr fontId="3" type="noConversion"/>
  </si>
  <si>
    <t>视频文件编辑/视频较色</t>
    <phoneticPr fontId="3" type="noConversion"/>
  </si>
  <si>
    <t>调节视频亮度,对比度,饱和度等</t>
    <phoneticPr fontId="3" type="noConversion"/>
  </si>
  <si>
    <t>元/秒</t>
    <phoneticPr fontId="3" type="noConversion"/>
  </si>
  <si>
    <t>后期合成</t>
    <phoneticPr fontId="3" type="noConversion"/>
  </si>
  <si>
    <t>整合视频文件, 输出对应格式文件</t>
    <phoneticPr fontId="3" type="noConversion"/>
  </si>
  <si>
    <t>动画设计</t>
    <phoneticPr fontId="3" type="noConversion"/>
  </si>
  <si>
    <t>二维动画设计</t>
    <phoneticPr fontId="3" type="noConversion"/>
  </si>
  <si>
    <t>秒</t>
    <phoneticPr fontId="3" type="noConversion"/>
  </si>
  <si>
    <r>
      <rPr>
        <sz val="10"/>
        <color indexed="8"/>
        <rFont val="微软雅黑"/>
        <family val="2"/>
        <charset val="134"/>
      </rPr>
      <t>海报设计</t>
    </r>
  </si>
  <si>
    <t>画面设计-H5页面设计，预计8P</t>
    <phoneticPr fontId="13" type="noConversion"/>
  </si>
  <si>
    <t>页面设计</t>
    <phoneticPr fontId="3" type="noConversion"/>
  </si>
  <si>
    <t>画面设计-页面设计，项目相关页面设计，预计10P</t>
    <phoneticPr fontId="13" type="noConversion"/>
  </si>
  <si>
    <t>3-1</t>
    <phoneticPr fontId="3" type="noConversion"/>
  </si>
  <si>
    <t>3-2</t>
    <phoneticPr fontId="3" type="noConversion"/>
  </si>
  <si>
    <t>3-3</t>
    <phoneticPr fontId="3" type="noConversion"/>
  </si>
  <si>
    <t>3-4</t>
    <phoneticPr fontId="3" type="noConversion"/>
  </si>
  <si>
    <t>3-5</t>
    <phoneticPr fontId="3" type="noConversion"/>
  </si>
  <si>
    <t>5-2</t>
  </si>
  <si>
    <t>5-3</t>
  </si>
  <si>
    <t>5-4</t>
  </si>
  <si>
    <t>5-5</t>
  </si>
  <si>
    <t>5-6</t>
  </si>
  <si>
    <t>5-7</t>
  </si>
  <si>
    <t>5-8</t>
  </si>
  <si>
    <t>6-1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</si>
</sst>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_);\(0\)"/>
    <numFmt numFmtId="177" formatCode="_(* #,##0.00_);_(* \(#,##0.00\);_(* &quot;-&quot;??_);_(@_)"/>
    <numFmt numFmtId="178" formatCode="#,##0.00_ "/>
    <numFmt numFmtId="179" formatCode="0.00_ "/>
    <numFmt numFmtId="180" formatCode="#,##0.00_ ;[Red]\-#,##0.00\ "/>
  </numFmts>
  <fonts count="30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sz val="16"/>
      <name val="微软雅黑"/>
      <family val="2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1"/>
      <color theme="1"/>
      <name val="宋体"/>
      <family val="2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0"/>
      <color theme="0" tint="-0.499984740745262"/>
      <name val="宋体"/>
      <family val="3"/>
      <charset val="134"/>
    </font>
    <font>
      <sz val="10"/>
      <name val="Arial"/>
      <family val="2"/>
    </font>
    <font>
      <b/>
      <sz val="10"/>
      <name val="微软雅黑"/>
      <family val="2"/>
      <charset val="134"/>
    </font>
    <font>
      <sz val="10"/>
      <color theme="1" tint="4.9989318521683403E-2"/>
      <name val="微软雅黑"/>
      <family val="2"/>
      <charset val="134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Verdana"/>
      <family val="2"/>
    </font>
    <font>
      <b/>
      <sz val="10"/>
      <color indexed="9"/>
      <name val="微软雅黑"/>
      <family val="2"/>
      <charset val="134"/>
    </font>
    <font>
      <b/>
      <u/>
      <sz val="12"/>
      <name val="微软雅黑"/>
      <family val="2"/>
      <charset val="134"/>
    </font>
    <font>
      <b/>
      <u/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>
      <alignment vertical="top"/>
    </xf>
    <xf numFmtId="43" fontId="1" fillId="0" borderId="0" applyFont="0" applyFill="0" applyBorder="0" applyAlignment="0" applyProtection="0">
      <alignment vertical="center"/>
    </xf>
    <xf numFmtId="0" fontId="23" fillId="0" borderId="0"/>
  </cellStyleXfs>
  <cellXfs count="109">
    <xf numFmtId="0" fontId="0" fillId="0" borderId="0" xfId="0"/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77" fontId="5" fillId="0" borderId="2" xfId="1" applyFont="1" applyBorder="1" applyAlignment="1">
      <alignment horizontal="right"/>
    </xf>
    <xf numFmtId="0" fontId="9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43" fontId="5" fillId="0" borderId="0" xfId="1" applyNumberFormat="1" applyFont="1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7" fillId="4" borderId="2" xfId="0" applyFont="1" applyFill="1" applyBorder="1" applyAlignment="1">
      <alignment horizontal="center" vertical="center" wrapText="1"/>
    </xf>
    <xf numFmtId="176" fontId="10" fillId="4" borderId="2" xfId="0" applyNumberFormat="1" applyFont="1" applyFill="1" applyBorder="1" applyAlignment="1">
      <alignment horizontal="center" vertical="center" wrapText="1"/>
    </xf>
    <xf numFmtId="176" fontId="7" fillId="4" borderId="2" xfId="0" applyNumberFormat="1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right" vertical="center" wrapText="1"/>
    </xf>
    <xf numFmtId="176" fontId="7" fillId="4" borderId="2" xfId="0" applyNumberFormat="1" applyFont="1" applyFill="1" applyBorder="1" applyAlignment="1">
      <alignment vertical="center" wrapText="1"/>
    </xf>
    <xf numFmtId="176" fontId="7" fillId="5" borderId="2" xfId="0" applyNumberFormat="1" applyFont="1" applyFill="1" applyBorder="1" applyAlignment="1">
      <alignment horizontal="right" vertical="center" wrapText="1"/>
    </xf>
    <xf numFmtId="0" fontId="11" fillId="6" borderId="4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left"/>
    </xf>
    <xf numFmtId="176" fontId="5" fillId="6" borderId="0" xfId="0" applyNumberFormat="1" applyFont="1" applyFill="1" applyBorder="1" applyAlignment="1">
      <alignment horizontal="center" vertical="center"/>
    </xf>
    <xf numFmtId="176" fontId="5" fillId="6" borderId="0" xfId="0" applyNumberFormat="1" applyFont="1" applyFill="1" applyBorder="1" applyAlignment="1">
      <alignment horizontal="right" vertical="center"/>
    </xf>
    <xf numFmtId="178" fontId="11" fillId="6" borderId="5" xfId="0" applyNumberFormat="1" applyFont="1" applyFill="1" applyBorder="1" applyAlignment="1"/>
    <xf numFmtId="49" fontId="6" fillId="0" borderId="2" xfId="0" applyNumberFormat="1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vertical="center"/>
    </xf>
    <xf numFmtId="0" fontId="12" fillId="7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 applyProtection="1">
      <alignment horizontal="center" vertical="center"/>
    </xf>
    <xf numFmtId="37" fontId="12" fillId="0" borderId="2" xfId="1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right" vertical="center"/>
    </xf>
    <xf numFmtId="179" fontId="12" fillId="0" borderId="2" xfId="0" applyNumberFormat="1" applyFont="1" applyFill="1" applyBorder="1" applyAlignment="1">
      <alignment vertical="center"/>
    </xf>
    <xf numFmtId="179" fontId="12" fillId="0" borderId="2" xfId="0" applyNumberFormat="1" applyFont="1" applyFill="1" applyBorder="1" applyAlignment="1">
      <alignment horizontal="right" vertical="center"/>
    </xf>
    <xf numFmtId="179" fontId="5" fillId="0" borderId="2" xfId="0" applyNumberFormat="1" applyFont="1" applyBorder="1" applyAlignment="1"/>
    <xf numFmtId="179" fontId="12" fillId="0" borderId="2" xfId="0" applyNumberFormat="1" applyFont="1" applyBorder="1" applyAlignment="1"/>
    <xf numFmtId="0" fontId="11" fillId="6" borderId="2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left"/>
    </xf>
    <xf numFmtId="176" fontId="5" fillId="6" borderId="2" xfId="0" applyNumberFormat="1" applyFont="1" applyFill="1" applyBorder="1" applyAlignment="1">
      <alignment horizontal="center" vertical="center"/>
    </xf>
    <xf numFmtId="176" fontId="5" fillId="6" borderId="2" xfId="0" applyNumberFormat="1" applyFont="1" applyFill="1" applyBorder="1" applyAlignment="1">
      <alignment horizontal="right" vertical="center"/>
    </xf>
    <xf numFmtId="178" fontId="11" fillId="6" borderId="2" xfId="0" applyNumberFormat="1" applyFont="1" applyFill="1" applyBorder="1" applyAlignment="1"/>
    <xf numFmtId="0" fontId="15" fillId="0" borderId="2" xfId="0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7" fillId="0" borderId="0" xfId="0" applyFont="1"/>
    <xf numFmtId="0" fontId="19" fillId="6" borderId="2" xfId="3" applyFont="1" applyFill="1" applyBorder="1" applyAlignment="1">
      <alignment horizontal="center" vertical="center"/>
    </xf>
    <xf numFmtId="0" fontId="19" fillId="6" borderId="2" xfId="3" applyFont="1" applyFill="1" applyBorder="1" applyAlignment="1">
      <alignment horizontal="left"/>
    </xf>
    <xf numFmtId="176" fontId="12" fillId="6" borderId="2" xfId="3" applyNumberFormat="1" applyFont="1" applyFill="1" applyBorder="1" applyAlignment="1">
      <alignment horizontal="center" vertical="center"/>
    </xf>
    <xf numFmtId="176" fontId="12" fillId="6" borderId="2" xfId="3" applyNumberFormat="1" applyFont="1" applyFill="1" applyBorder="1" applyAlignment="1">
      <alignment horizontal="right" vertical="center"/>
    </xf>
    <xf numFmtId="178" fontId="19" fillId="6" borderId="2" xfId="3" applyNumberFormat="1" applyFont="1" applyFill="1" applyBorder="1" applyAlignment="1"/>
    <xf numFmtId="49" fontId="12" fillId="0" borderId="2" xfId="3" applyNumberFormat="1" applyFont="1" applyFill="1" applyBorder="1" applyAlignment="1">
      <alignment horizontal="center" vertical="center"/>
    </xf>
    <xf numFmtId="0" fontId="12" fillId="0" borderId="2" xfId="3" applyFont="1" applyFill="1" applyBorder="1" applyAlignment="1">
      <alignment horizontal="center" vertical="center"/>
    </xf>
    <xf numFmtId="176" fontId="12" fillId="0" borderId="2" xfId="3" applyNumberFormat="1" applyFont="1" applyFill="1" applyBorder="1" applyAlignment="1">
      <alignment horizontal="right" vertical="center"/>
    </xf>
    <xf numFmtId="43" fontId="12" fillId="7" borderId="2" xfId="4" applyFont="1" applyFill="1" applyBorder="1" applyAlignment="1">
      <alignment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0" fontId="15" fillId="7" borderId="8" xfId="0" applyFont="1" applyFill="1" applyBorder="1" applyAlignment="1" applyProtection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38" fontId="20" fillId="0" borderId="2" xfId="3" applyNumberFormat="1" applyFont="1" applyFill="1" applyBorder="1" applyAlignment="1">
      <alignment horizontal="center" vertical="center" wrapText="1"/>
    </xf>
    <xf numFmtId="176" fontId="20" fillId="0" borderId="2" xfId="3" applyNumberFormat="1" applyFont="1" applyFill="1" applyBorder="1" applyAlignment="1">
      <alignment horizontal="right" vertical="center"/>
    </xf>
    <xf numFmtId="0" fontId="21" fillId="6" borderId="0" xfId="0" applyFont="1" applyFill="1" applyBorder="1" applyAlignment="1">
      <alignment horizontal="left"/>
    </xf>
    <xf numFmtId="38" fontId="12" fillId="0" borderId="2" xfId="3" applyNumberFormat="1" applyFont="1" applyBorder="1" applyAlignment="1">
      <alignment horizontal="left" vertical="center" wrapText="1"/>
    </xf>
    <xf numFmtId="0" fontId="12" fillId="7" borderId="2" xfId="5" applyFont="1" applyFill="1" applyBorder="1" applyAlignment="1">
      <alignment horizontal="justify" vertical="center" wrapText="1"/>
    </xf>
    <xf numFmtId="176" fontId="12" fillId="7" borderId="2" xfId="4" applyNumberFormat="1" applyFont="1" applyFill="1" applyBorder="1" applyAlignment="1">
      <alignment horizontal="right" vertical="center" wrapText="1"/>
    </xf>
    <xf numFmtId="43" fontId="12" fillId="0" borderId="2" xfId="3" applyNumberFormat="1" applyFont="1" applyBorder="1" applyAlignment="1"/>
    <xf numFmtId="0" fontId="19" fillId="6" borderId="4" xfId="0" applyFont="1" applyFill="1" applyBorder="1" applyAlignment="1">
      <alignment horizontal="center" vertical="center"/>
    </xf>
    <xf numFmtId="0" fontId="19" fillId="6" borderId="0" xfId="0" applyFont="1" applyFill="1" applyBorder="1" applyAlignment="1">
      <alignment horizontal="left"/>
    </xf>
    <xf numFmtId="9" fontId="19" fillId="6" borderId="0" xfId="0" applyNumberFormat="1" applyFont="1" applyFill="1" applyBorder="1" applyAlignment="1">
      <alignment horizontal="left"/>
    </xf>
    <xf numFmtId="176" fontId="12" fillId="6" borderId="0" xfId="0" applyNumberFormat="1" applyFont="1" applyFill="1" applyBorder="1" applyAlignment="1">
      <alignment horizontal="center" vertical="center"/>
    </xf>
    <xf numFmtId="176" fontId="12" fillId="6" borderId="0" xfId="0" applyNumberFormat="1" applyFont="1" applyFill="1" applyBorder="1" applyAlignment="1">
      <alignment horizontal="right" vertical="center"/>
    </xf>
    <xf numFmtId="10" fontId="19" fillId="6" borderId="5" xfId="2" applyNumberFormat="1" applyFont="1" applyFill="1" applyBorder="1" applyAlignment="1"/>
    <xf numFmtId="0" fontId="19" fillId="8" borderId="2" xfId="0" applyFont="1" applyFill="1" applyBorder="1" applyAlignment="1">
      <alignment horizontal="right" vertical="center"/>
    </xf>
    <xf numFmtId="180" fontId="25" fillId="0" borderId="3" xfId="0" applyNumberFormat="1" applyFont="1" applyFill="1" applyBorder="1" applyAlignment="1"/>
    <xf numFmtId="180" fontId="26" fillId="0" borderId="3" xfId="0" applyNumberFormat="1" applyFont="1" applyFill="1" applyBorder="1" applyAlignment="1">
      <alignment horizontal="right"/>
    </xf>
    <xf numFmtId="0" fontId="27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center" vertical="center"/>
    </xf>
    <xf numFmtId="176" fontId="27" fillId="0" borderId="0" xfId="0" applyNumberFormat="1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right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/>
    <xf numFmtId="0" fontId="0" fillId="0" borderId="0" xfId="0" applyAlignment="1">
      <alignment horizontal="right"/>
    </xf>
    <xf numFmtId="0" fontId="12" fillId="7" borderId="2" xfId="0" applyFont="1" applyFill="1" applyBorder="1" applyAlignment="1">
      <alignment vertical="center"/>
    </xf>
    <xf numFmtId="0" fontId="15" fillId="0" borderId="2" xfId="0" applyFont="1" applyFill="1" applyBorder="1" applyAlignment="1" applyProtection="1">
      <alignment vertical="center" wrapText="1"/>
    </xf>
    <xf numFmtId="0" fontId="2" fillId="0" borderId="0" xfId="0" applyFont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49" fontId="6" fillId="0" borderId="2" xfId="0" applyNumberFormat="1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left" vertical="center" wrapText="1"/>
    </xf>
    <xf numFmtId="0" fontId="12" fillId="7" borderId="2" xfId="0" applyFont="1" applyFill="1" applyBorder="1" applyAlignment="1">
      <alignment horizontal="left" vertical="center"/>
    </xf>
    <xf numFmtId="0" fontId="24" fillId="9" borderId="2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19" fillId="8" borderId="7" xfId="0" applyFont="1" applyFill="1" applyBorder="1" applyAlignment="1">
      <alignment horizontal="center" vertical="center"/>
    </xf>
    <xf numFmtId="0" fontId="19" fillId="8" borderId="3" xfId="0" applyFont="1" applyFill="1" applyBorder="1" applyAlignment="1">
      <alignment horizontal="center" vertical="center"/>
    </xf>
  </cellXfs>
  <cellStyles count="6">
    <cellStyle name="百分比" xfId="2" builtinId="5"/>
    <cellStyle name="常规" xfId="0" builtinId="0"/>
    <cellStyle name="常规 2" xfId="3"/>
    <cellStyle name="常规_Sheet1" xfId="5"/>
    <cellStyle name="千位分隔" xfId="1" builtinId="3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60"/>
  <sheetViews>
    <sheetView showGridLines="0" tabSelected="1" zoomScaleNormal="100" workbookViewId="0">
      <selection activeCell="L47" sqref="L47"/>
    </sheetView>
  </sheetViews>
  <sheetFormatPr defaultRowHeight="14.25" x14ac:dyDescent="0.15"/>
  <cols>
    <col min="2" max="2" width="8.5" customWidth="1"/>
    <col min="3" max="3" width="29.5" customWidth="1"/>
    <col min="4" max="4" width="47" customWidth="1"/>
    <col min="5" max="5" width="16.75" bestFit="1" customWidth="1"/>
    <col min="6" max="7" width="8.375" style="90" customWidth="1"/>
    <col min="8" max="8" width="10.875" style="91" customWidth="1"/>
    <col min="9" max="9" width="17.75" style="92" customWidth="1"/>
    <col min="10" max="10" width="18.5" style="93" customWidth="1"/>
  </cols>
  <sheetData>
    <row r="2" spans="2:10" ht="22.5" x14ac:dyDescent="0.4">
      <c r="B2" s="96" t="s">
        <v>0</v>
      </c>
      <c r="C2" s="96"/>
      <c r="D2" s="96"/>
      <c r="E2" s="96"/>
      <c r="F2" s="1"/>
      <c r="G2" s="1"/>
      <c r="H2" s="2"/>
      <c r="I2" s="3"/>
      <c r="J2" s="4"/>
    </row>
    <row r="3" spans="2:10" ht="35.25" customHeight="1" x14ac:dyDescent="0.35">
      <c r="B3" s="5"/>
      <c r="C3" s="6" t="s">
        <v>1</v>
      </c>
      <c r="D3" s="7" t="s">
        <v>2</v>
      </c>
      <c r="F3" s="1"/>
      <c r="G3" s="1"/>
      <c r="H3" s="2"/>
      <c r="I3" s="3"/>
      <c r="J3" s="4"/>
    </row>
    <row r="4" spans="2:10" ht="18" x14ac:dyDescent="0.3">
      <c r="B4" s="8" t="s">
        <v>3</v>
      </c>
      <c r="C4" s="9" t="s">
        <v>4</v>
      </c>
      <c r="D4" s="10" t="s">
        <v>5</v>
      </c>
      <c r="F4" s="11"/>
      <c r="G4" s="1"/>
      <c r="H4" s="2"/>
      <c r="I4" s="3"/>
      <c r="J4" s="4"/>
    </row>
    <row r="5" spans="2:10" ht="17.25" x14ac:dyDescent="0.3">
      <c r="B5" s="12">
        <v>1</v>
      </c>
      <c r="C5" s="13" t="str">
        <f>C16</f>
        <v>方案整体策划</v>
      </c>
      <c r="D5" s="14">
        <f>I18</f>
        <v>6864</v>
      </c>
      <c r="F5" s="15"/>
      <c r="G5" s="1"/>
      <c r="H5" s="2"/>
      <c r="I5" s="3"/>
      <c r="J5" s="4"/>
    </row>
    <row r="6" spans="2:10" ht="17.25" x14ac:dyDescent="0.3">
      <c r="B6" s="12">
        <v>2</v>
      </c>
      <c r="C6" s="13" t="str">
        <f>C19</f>
        <v>医学支持</v>
      </c>
      <c r="D6" s="14">
        <f>I21</f>
        <v>24640</v>
      </c>
      <c r="F6" s="15"/>
      <c r="G6" s="1"/>
      <c r="H6" s="2"/>
      <c r="I6" s="3"/>
      <c r="J6" s="4"/>
    </row>
    <row r="7" spans="2:10" ht="17.25" x14ac:dyDescent="0.3">
      <c r="B7" s="12">
        <v>3</v>
      </c>
      <c r="C7" s="13" t="str">
        <f>C22</f>
        <v>创意设计</v>
      </c>
      <c r="D7" s="14">
        <f>I35</f>
        <v>39956</v>
      </c>
      <c r="F7" s="15"/>
      <c r="G7" s="1"/>
      <c r="H7" s="2"/>
      <c r="I7" s="3"/>
      <c r="J7" s="4"/>
    </row>
    <row r="8" spans="2:10" ht="17.25" x14ac:dyDescent="0.3">
      <c r="B8" s="12">
        <v>4</v>
      </c>
      <c r="C8" s="13" t="str">
        <f>C36</f>
        <v>H5邀请函制作</v>
      </c>
      <c r="D8" s="14">
        <f>I42</f>
        <v>27680</v>
      </c>
      <c r="F8" s="15"/>
      <c r="G8" s="1"/>
      <c r="H8" s="2"/>
      <c r="I8" s="3"/>
      <c r="J8" s="4"/>
    </row>
    <row r="9" spans="2:10" ht="17.25" x14ac:dyDescent="0.3">
      <c r="B9" s="12">
        <v>5</v>
      </c>
      <c r="C9" s="13" t="str">
        <f>C43</f>
        <v>短视频制作（60s）</v>
      </c>
      <c r="D9" s="14">
        <f>I52</f>
        <v>56800</v>
      </c>
      <c r="F9" s="15"/>
      <c r="G9" s="1"/>
      <c r="H9" s="2"/>
      <c r="I9" s="3"/>
      <c r="J9" s="4"/>
    </row>
    <row r="10" spans="2:10" ht="17.25" x14ac:dyDescent="0.3">
      <c r="B10" s="12">
        <v>6</v>
      </c>
      <c r="C10" s="13" t="str">
        <f>C53</f>
        <v>其他 Others</v>
      </c>
      <c r="D10" s="14">
        <f>I55</f>
        <v>0</v>
      </c>
      <c r="F10" s="15"/>
      <c r="G10" s="1"/>
      <c r="H10" s="2"/>
      <c r="I10" s="3"/>
      <c r="J10" s="4"/>
    </row>
    <row r="11" spans="2:10" ht="17.25" x14ac:dyDescent="0.3">
      <c r="B11" s="12">
        <v>7</v>
      </c>
      <c r="C11" s="13" t="str">
        <f>C56</f>
        <v>税 Tax</v>
      </c>
      <c r="D11" s="14">
        <f>I57</f>
        <v>9356.4</v>
      </c>
      <c r="F11" s="15"/>
      <c r="G11" s="1"/>
      <c r="H11" s="2"/>
      <c r="I11" s="3"/>
      <c r="J11" s="4"/>
    </row>
    <row r="12" spans="2:10" ht="17.25" x14ac:dyDescent="0.3">
      <c r="B12" s="16"/>
      <c r="C12" s="13" t="s">
        <v>6</v>
      </c>
      <c r="D12" s="14">
        <f>I59</f>
        <v>165296.4</v>
      </c>
      <c r="F12" s="1"/>
      <c r="G12" s="1"/>
      <c r="H12" s="2"/>
      <c r="I12" s="3"/>
      <c r="J12" s="4"/>
    </row>
    <row r="13" spans="2:10" ht="17.25" x14ac:dyDescent="0.3">
      <c r="B13" s="17"/>
      <c r="C13" s="18"/>
      <c r="D13" s="18"/>
      <c r="E13" s="19"/>
      <c r="F13" s="1"/>
      <c r="G13" s="1"/>
      <c r="H13" s="2"/>
      <c r="I13" s="3"/>
      <c r="J13" s="4"/>
    </row>
    <row r="14" spans="2:10" ht="45" x14ac:dyDescent="0.4">
      <c r="B14" s="20"/>
      <c r="C14" s="21" t="s">
        <v>7</v>
      </c>
      <c r="D14" s="21"/>
      <c r="E14" s="22"/>
      <c r="F14" s="23"/>
      <c r="G14" s="23"/>
      <c r="H14" s="24"/>
      <c r="I14" s="25"/>
      <c r="J14" s="26"/>
    </row>
    <row r="15" spans="2:10" ht="54" x14ac:dyDescent="0.15">
      <c r="B15" s="27" t="s">
        <v>8</v>
      </c>
      <c r="C15" s="97" t="s">
        <v>9</v>
      </c>
      <c r="D15" s="98"/>
      <c r="E15" s="27" t="s">
        <v>10</v>
      </c>
      <c r="F15" s="28" t="s">
        <v>11</v>
      </c>
      <c r="G15" s="29" t="s">
        <v>12</v>
      </c>
      <c r="H15" s="30" t="s">
        <v>13</v>
      </c>
      <c r="I15" s="31" t="s">
        <v>14</v>
      </c>
      <c r="J15" s="32" t="s">
        <v>15</v>
      </c>
    </row>
    <row r="16" spans="2:10" ht="18" x14ac:dyDescent="0.35">
      <c r="B16" s="33">
        <v>1</v>
      </c>
      <c r="C16" s="34" t="s">
        <v>16</v>
      </c>
      <c r="D16" s="34"/>
      <c r="E16" s="34"/>
      <c r="F16" s="35"/>
      <c r="G16" s="35"/>
      <c r="H16" s="36"/>
      <c r="I16" s="37"/>
      <c r="J16" s="37"/>
    </row>
    <row r="17" spans="2:11" ht="16.5" x14ac:dyDescent="0.15">
      <c r="B17" s="38" t="s">
        <v>17</v>
      </c>
      <c r="C17" s="39" t="s">
        <v>46</v>
      </c>
      <c r="D17" s="40" t="s">
        <v>47</v>
      </c>
      <c r="E17" s="41" t="s">
        <v>45</v>
      </c>
      <c r="F17" s="42">
        <v>24</v>
      </c>
      <c r="G17" s="43">
        <v>1</v>
      </c>
      <c r="H17" s="44">
        <v>286</v>
      </c>
      <c r="I17" s="45">
        <f>F17*G17*H17</f>
        <v>6864</v>
      </c>
      <c r="J17" s="46">
        <v>286</v>
      </c>
    </row>
    <row r="18" spans="2:11" ht="18" x14ac:dyDescent="0.35">
      <c r="B18" s="99" t="s">
        <v>18</v>
      </c>
      <c r="C18" s="100"/>
      <c r="D18" s="100"/>
      <c r="E18" s="100"/>
      <c r="F18" s="100"/>
      <c r="G18" s="100"/>
      <c r="H18" s="101"/>
      <c r="I18" s="47">
        <f>SUM(I17:I17)</f>
        <v>6864</v>
      </c>
      <c r="J18" s="48"/>
    </row>
    <row r="19" spans="2:11" ht="18" x14ac:dyDescent="0.35">
      <c r="B19" s="33">
        <v>2</v>
      </c>
      <c r="C19" s="34" t="s">
        <v>48</v>
      </c>
      <c r="D19" s="34"/>
      <c r="E19" s="34"/>
      <c r="F19" s="35"/>
      <c r="G19" s="35"/>
      <c r="H19" s="36"/>
      <c r="I19" s="37"/>
      <c r="J19" s="37"/>
    </row>
    <row r="20" spans="2:11" ht="33" x14ac:dyDescent="0.15">
      <c r="B20" s="38" t="s">
        <v>51</v>
      </c>
      <c r="C20" s="39" t="s">
        <v>49</v>
      </c>
      <c r="D20" s="40" t="s">
        <v>57</v>
      </c>
      <c r="E20" s="41" t="s">
        <v>50</v>
      </c>
      <c r="F20" s="42">
        <v>40</v>
      </c>
      <c r="G20" s="43">
        <v>1</v>
      </c>
      <c r="H20" s="44">
        <v>616</v>
      </c>
      <c r="I20" s="45">
        <f>F20*G20*H20</f>
        <v>24640</v>
      </c>
      <c r="J20" s="46">
        <v>616</v>
      </c>
    </row>
    <row r="21" spans="2:11" ht="18" x14ac:dyDescent="0.35">
      <c r="B21" s="99" t="s">
        <v>18</v>
      </c>
      <c r="C21" s="100"/>
      <c r="D21" s="100"/>
      <c r="E21" s="100"/>
      <c r="F21" s="100"/>
      <c r="G21" s="100"/>
      <c r="H21" s="101"/>
      <c r="I21" s="47">
        <f>SUM(I20:I20)</f>
        <v>24640</v>
      </c>
      <c r="J21" s="48"/>
    </row>
    <row r="22" spans="2:11" ht="18" x14ac:dyDescent="0.35">
      <c r="B22" s="49">
        <v>3</v>
      </c>
      <c r="C22" s="50" t="s">
        <v>19</v>
      </c>
      <c r="D22" s="50"/>
      <c r="E22" s="50"/>
      <c r="F22" s="51"/>
      <c r="G22" s="51"/>
      <c r="H22" s="52"/>
      <c r="I22" s="53"/>
      <c r="J22" s="53"/>
    </row>
    <row r="23" spans="2:11" ht="16.5" x14ac:dyDescent="0.15">
      <c r="B23" s="102" t="s">
        <v>95</v>
      </c>
      <c r="C23" s="103" t="s">
        <v>56</v>
      </c>
      <c r="D23" s="40" t="s">
        <v>53</v>
      </c>
      <c r="E23" s="54" t="s">
        <v>20</v>
      </c>
      <c r="F23" s="43">
        <v>4</v>
      </c>
      <c r="G23" s="55">
        <v>2</v>
      </c>
      <c r="H23" s="44">
        <v>286</v>
      </c>
      <c r="I23" s="45">
        <f t="shared" ref="I23:I26" si="0">F23*G23*H23</f>
        <v>2288</v>
      </c>
      <c r="J23" s="46">
        <v>286</v>
      </c>
    </row>
    <row r="24" spans="2:11" ht="16.5" x14ac:dyDescent="0.15">
      <c r="B24" s="102"/>
      <c r="C24" s="104"/>
      <c r="D24" s="40" t="s">
        <v>54</v>
      </c>
      <c r="E24" s="54" t="s">
        <v>20</v>
      </c>
      <c r="F24" s="43">
        <v>6</v>
      </c>
      <c r="G24" s="55">
        <v>2</v>
      </c>
      <c r="H24" s="44">
        <v>286</v>
      </c>
      <c r="I24" s="45">
        <f t="shared" si="0"/>
        <v>3432</v>
      </c>
      <c r="J24" s="46">
        <v>286</v>
      </c>
    </row>
    <row r="25" spans="2:11" ht="16.5" x14ac:dyDescent="0.15">
      <c r="B25" s="102"/>
      <c r="C25" s="104"/>
      <c r="D25" s="40" t="s">
        <v>59</v>
      </c>
      <c r="E25" s="54" t="s">
        <v>20</v>
      </c>
      <c r="F25" s="43">
        <v>2</v>
      </c>
      <c r="G25" s="55">
        <v>2</v>
      </c>
      <c r="H25" s="44">
        <v>286</v>
      </c>
      <c r="I25" s="45">
        <f t="shared" si="0"/>
        <v>1144</v>
      </c>
      <c r="J25" s="46">
        <v>286</v>
      </c>
    </row>
    <row r="26" spans="2:11" ht="16.5" x14ac:dyDescent="0.15">
      <c r="B26" s="102"/>
      <c r="C26" s="104"/>
      <c r="D26" s="40" t="s">
        <v>60</v>
      </c>
      <c r="E26" s="54" t="s">
        <v>20</v>
      </c>
      <c r="F26" s="43">
        <v>2</v>
      </c>
      <c r="G26" s="55">
        <v>2</v>
      </c>
      <c r="H26" s="44">
        <v>286</v>
      </c>
      <c r="I26" s="45">
        <f t="shared" si="0"/>
        <v>1144</v>
      </c>
      <c r="J26" s="46">
        <v>286</v>
      </c>
    </row>
    <row r="27" spans="2:11" ht="16.5" x14ac:dyDescent="0.15">
      <c r="B27" s="102" t="s">
        <v>96</v>
      </c>
      <c r="C27" s="103" t="s">
        <v>55</v>
      </c>
      <c r="D27" s="40" t="s">
        <v>61</v>
      </c>
      <c r="E27" s="54" t="s">
        <v>20</v>
      </c>
      <c r="F27" s="43">
        <v>8</v>
      </c>
      <c r="G27" s="55">
        <v>2</v>
      </c>
      <c r="H27" s="44">
        <v>286</v>
      </c>
      <c r="I27" s="45">
        <f t="shared" ref="I27:I30" si="1">F27*G27*H27</f>
        <v>4576</v>
      </c>
      <c r="J27" s="46">
        <v>286</v>
      </c>
    </row>
    <row r="28" spans="2:11" ht="16.5" x14ac:dyDescent="0.15">
      <c r="B28" s="102"/>
      <c r="C28" s="104"/>
      <c r="D28" s="40" t="s">
        <v>62</v>
      </c>
      <c r="E28" s="54" t="s">
        <v>20</v>
      </c>
      <c r="F28" s="43">
        <v>10</v>
      </c>
      <c r="G28" s="55">
        <v>2</v>
      </c>
      <c r="H28" s="44">
        <v>286</v>
      </c>
      <c r="I28" s="45">
        <f t="shared" si="1"/>
        <v>5720</v>
      </c>
      <c r="J28" s="46">
        <v>286</v>
      </c>
    </row>
    <row r="29" spans="2:11" ht="16.5" x14ac:dyDescent="0.15">
      <c r="B29" s="102"/>
      <c r="C29" s="104"/>
      <c r="D29" s="40" t="s">
        <v>59</v>
      </c>
      <c r="E29" s="54" t="s">
        <v>20</v>
      </c>
      <c r="F29" s="43">
        <v>6</v>
      </c>
      <c r="G29" s="55">
        <v>2</v>
      </c>
      <c r="H29" s="44">
        <v>286</v>
      </c>
      <c r="I29" s="45">
        <f t="shared" si="1"/>
        <v>3432</v>
      </c>
      <c r="J29" s="46">
        <v>286</v>
      </c>
    </row>
    <row r="30" spans="2:11" ht="16.5" x14ac:dyDescent="0.15">
      <c r="B30" s="102"/>
      <c r="C30" s="104"/>
      <c r="D30" s="40" t="s">
        <v>60</v>
      </c>
      <c r="E30" s="54" t="s">
        <v>20</v>
      </c>
      <c r="F30" s="43">
        <v>6</v>
      </c>
      <c r="G30" s="55">
        <v>2</v>
      </c>
      <c r="H30" s="44">
        <v>286</v>
      </c>
      <c r="I30" s="45">
        <f t="shared" si="1"/>
        <v>3432</v>
      </c>
      <c r="J30" s="46">
        <v>286</v>
      </c>
    </row>
    <row r="31" spans="2:11" ht="16.5" customHeight="1" x14ac:dyDescent="0.15">
      <c r="B31" s="102" t="s">
        <v>97</v>
      </c>
      <c r="C31" s="104" t="s">
        <v>52</v>
      </c>
      <c r="D31" s="40" t="s">
        <v>63</v>
      </c>
      <c r="E31" s="54" t="s">
        <v>20</v>
      </c>
      <c r="F31" s="43">
        <v>8</v>
      </c>
      <c r="G31" s="55">
        <v>1</v>
      </c>
      <c r="H31" s="44">
        <v>286</v>
      </c>
      <c r="I31" s="45">
        <f t="shared" ref="I31" si="2">F31*G31*H31</f>
        <v>2288</v>
      </c>
      <c r="J31" s="46">
        <v>286</v>
      </c>
    </row>
    <row r="32" spans="2:11" ht="16.5" x14ac:dyDescent="0.15">
      <c r="B32" s="102"/>
      <c r="C32" s="104"/>
      <c r="D32" s="40" t="s">
        <v>64</v>
      </c>
      <c r="E32" s="54" t="s">
        <v>58</v>
      </c>
      <c r="F32" s="43">
        <v>2</v>
      </c>
      <c r="G32" s="55">
        <v>1</v>
      </c>
      <c r="H32" s="44">
        <v>1150</v>
      </c>
      <c r="I32" s="45">
        <f t="shared" ref="I32:I33" si="3">F32*G32*H32</f>
        <v>2300</v>
      </c>
      <c r="J32" s="46">
        <v>1150</v>
      </c>
      <c r="K32" s="56"/>
    </row>
    <row r="33" spans="2:11" ht="16.5" x14ac:dyDescent="0.15">
      <c r="B33" s="38" t="s">
        <v>98</v>
      </c>
      <c r="C33" s="95" t="s">
        <v>91</v>
      </c>
      <c r="D33" s="40" t="s">
        <v>65</v>
      </c>
      <c r="E33" s="54" t="s">
        <v>21</v>
      </c>
      <c r="F33" s="43">
        <v>1</v>
      </c>
      <c r="G33" s="55">
        <v>2</v>
      </c>
      <c r="H33" s="44">
        <v>1100</v>
      </c>
      <c r="I33" s="45">
        <f t="shared" si="3"/>
        <v>2200</v>
      </c>
      <c r="J33" s="46">
        <v>1100</v>
      </c>
      <c r="K33" s="56" t="s">
        <v>24</v>
      </c>
    </row>
    <row r="34" spans="2:11" ht="16.5" x14ac:dyDescent="0.15">
      <c r="B34" s="38" t="s">
        <v>99</v>
      </c>
      <c r="C34" s="94" t="s">
        <v>93</v>
      </c>
      <c r="D34" s="40" t="s">
        <v>94</v>
      </c>
      <c r="E34" s="54" t="s">
        <v>23</v>
      </c>
      <c r="F34" s="43">
        <v>10</v>
      </c>
      <c r="G34" s="55">
        <v>1</v>
      </c>
      <c r="H34" s="44">
        <v>800</v>
      </c>
      <c r="I34" s="45">
        <f>F34*G34*H34</f>
        <v>8000</v>
      </c>
      <c r="J34" s="46">
        <v>800</v>
      </c>
      <c r="K34" s="56" t="s">
        <v>24</v>
      </c>
    </row>
    <row r="35" spans="2:11" ht="18" x14ac:dyDescent="0.35">
      <c r="B35" s="99" t="s">
        <v>18</v>
      </c>
      <c r="C35" s="100"/>
      <c r="D35" s="100"/>
      <c r="E35" s="100"/>
      <c r="F35" s="100"/>
      <c r="G35" s="100"/>
      <c r="H35" s="101"/>
      <c r="I35" s="47">
        <f>SUM(I23:I34)</f>
        <v>39956</v>
      </c>
      <c r="J35" s="48"/>
    </row>
    <row r="36" spans="2:11" ht="17.25" x14ac:dyDescent="0.35">
      <c r="B36" s="57">
        <v>4</v>
      </c>
      <c r="C36" s="58" t="s">
        <v>66</v>
      </c>
      <c r="D36" s="58"/>
      <c r="E36" s="58"/>
      <c r="F36" s="59"/>
      <c r="G36" s="59"/>
      <c r="H36" s="60"/>
      <c r="I36" s="61"/>
      <c r="J36" s="61"/>
    </row>
    <row r="37" spans="2:11" ht="16.5" x14ac:dyDescent="0.15">
      <c r="B37" s="66" t="s">
        <v>35</v>
      </c>
      <c r="C37" s="94" t="s">
        <v>22</v>
      </c>
      <c r="D37" s="40" t="s">
        <v>92</v>
      </c>
      <c r="E37" s="54" t="s">
        <v>23</v>
      </c>
      <c r="F37" s="43">
        <v>8</v>
      </c>
      <c r="G37" s="55">
        <v>1</v>
      </c>
      <c r="H37" s="44">
        <v>800</v>
      </c>
      <c r="I37" s="45">
        <f>F37*G37*H37</f>
        <v>6400</v>
      </c>
      <c r="J37" s="46">
        <v>800</v>
      </c>
      <c r="K37" s="56" t="s">
        <v>24</v>
      </c>
    </row>
    <row r="38" spans="2:11" ht="16.5" x14ac:dyDescent="0.15">
      <c r="B38" s="66" t="s">
        <v>73</v>
      </c>
      <c r="C38" s="39" t="s">
        <v>25</v>
      </c>
      <c r="D38" s="40" t="s">
        <v>26</v>
      </c>
      <c r="E38" s="54" t="s">
        <v>27</v>
      </c>
      <c r="F38" s="63">
        <v>8</v>
      </c>
      <c r="G38" s="63">
        <v>1</v>
      </c>
      <c r="H38" s="64">
        <v>400</v>
      </c>
      <c r="I38" s="45">
        <f>F38*G38*H38</f>
        <v>3200</v>
      </c>
      <c r="J38" s="45">
        <v>400</v>
      </c>
    </row>
    <row r="39" spans="2:11" ht="16.5" x14ac:dyDescent="0.15">
      <c r="B39" s="66" t="s">
        <v>36</v>
      </c>
      <c r="C39" s="39" t="s">
        <v>28</v>
      </c>
      <c r="D39" s="40" t="s">
        <v>29</v>
      </c>
      <c r="E39" s="54" t="s">
        <v>30</v>
      </c>
      <c r="F39" s="63">
        <v>5</v>
      </c>
      <c r="G39" s="63">
        <v>1</v>
      </c>
      <c r="H39" s="64">
        <v>1600</v>
      </c>
      <c r="I39" s="45">
        <f t="shared" ref="I39:I41" si="4">F39*G39*H39</f>
        <v>8000</v>
      </c>
      <c r="J39" s="45">
        <v>1600</v>
      </c>
    </row>
    <row r="40" spans="2:11" ht="16.5" x14ac:dyDescent="0.15">
      <c r="B40" s="66" t="s">
        <v>37</v>
      </c>
      <c r="C40" s="39" t="s">
        <v>31</v>
      </c>
      <c r="D40" s="40" t="s">
        <v>32</v>
      </c>
      <c r="E40" s="54" t="s">
        <v>33</v>
      </c>
      <c r="F40" s="63">
        <v>1</v>
      </c>
      <c r="G40" s="63">
        <v>1</v>
      </c>
      <c r="H40" s="64">
        <v>2400</v>
      </c>
      <c r="I40" s="45">
        <f t="shared" si="4"/>
        <v>2400</v>
      </c>
      <c r="J40" s="45">
        <v>2400</v>
      </c>
    </row>
    <row r="41" spans="2:11" ht="16.5" x14ac:dyDescent="0.15">
      <c r="B41" s="66" t="s">
        <v>72</v>
      </c>
      <c r="C41" s="39" t="s">
        <v>34</v>
      </c>
      <c r="D41" s="40" t="s">
        <v>67</v>
      </c>
      <c r="E41" s="54" t="s">
        <v>20</v>
      </c>
      <c r="F41" s="63">
        <v>8</v>
      </c>
      <c r="G41" s="63">
        <v>3</v>
      </c>
      <c r="H41" s="64">
        <v>320</v>
      </c>
      <c r="I41" s="45">
        <f t="shared" si="4"/>
        <v>7680</v>
      </c>
      <c r="J41" s="45">
        <v>320</v>
      </c>
    </row>
    <row r="42" spans="2:11" ht="17.25" x14ac:dyDescent="0.3">
      <c r="B42" s="99" t="s">
        <v>18</v>
      </c>
      <c r="C42" s="100"/>
      <c r="D42" s="100"/>
      <c r="E42" s="100"/>
      <c r="F42" s="100"/>
      <c r="G42" s="100"/>
      <c r="H42" s="101"/>
      <c r="I42" s="47">
        <f>SUM(I37:I41)</f>
        <v>27680</v>
      </c>
      <c r="J42" s="65"/>
    </row>
    <row r="43" spans="2:11" ht="17.25" x14ac:dyDescent="0.35">
      <c r="B43" s="57">
        <v>5</v>
      </c>
      <c r="C43" s="58" t="s">
        <v>68</v>
      </c>
      <c r="D43" s="58"/>
      <c r="E43" s="58"/>
      <c r="F43" s="59"/>
      <c r="G43" s="59"/>
      <c r="H43" s="60"/>
      <c r="I43" s="61"/>
      <c r="J43" s="61"/>
    </row>
    <row r="44" spans="2:11" ht="16.5" x14ac:dyDescent="0.15">
      <c r="B44" s="62" t="s">
        <v>39</v>
      </c>
      <c r="C44" s="67" t="s">
        <v>69</v>
      </c>
      <c r="D44" s="68" t="s">
        <v>70</v>
      </c>
      <c r="E44" s="69" t="s">
        <v>71</v>
      </c>
      <c r="F44" s="43">
        <v>1</v>
      </c>
      <c r="G44" s="55">
        <v>2</v>
      </c>
      <c r="H44" s="70">
        <v>2800</v>
      </c>
      <c r="I44" s="45">
        <f t="shared" ref="I44:I51" si="5">F44*G44*H44</f>
        <v>5600</v>
      </c>
      <c r="J44" s="45">
        <v>2800</v>
      </c>
    </row>
    <row r="45" spans="2:11" ht="16.5" x14ac:dyDescent="0.15">
      <c r="B45" s="62" t="s">
        <v>100</v>
      </c>
      <c r="C45" s="67" t="s">
        <v>74</v>
      </c>
      <c r="D45" s="68" t="s">
        <v>75</v>
      </c>
      <c r="E45" s="69" t="s">
        <v>76</v>
      </c>
      <c r="F45" s="43">
        <v>1</v>
      </c>
      <c r="G45" s="55">
        <v>2</v>
      </c>
      <c r="H45" s="70">
        <v>1000</v>
      </c>
      <c r="I45" s="45">
        <f t="shared" si="5"/>
        <v>2000</v>
      </c>
      <c r="J45" s="45">
        <v>1000</v>
      </c>
    </row>
    <row r="46" spans="2:11" ht="16.5" x14ac:dyDescent="0.15">
      <c r="B46" s="62" t="s">
        <v>101</v>
      </c>
      <c r="C46" s="67" t="s">
        <v>77</v>
      </c>
      <c r="D46" s="68" t="s">
        <v>78</v>
      </c>
      <c r="E46" s="69" t="s">
        <v>76</v>
      </c>
      <c r="F46" s="43">
        <v>1</v>
      </c>
      <c r="G46" s="55">
        <v>2</v>
      </c>
      <c r="H46" s="70">
        <v>800</v>
      </c>
      <c r="I46" s="45">
        <f t="shared" si="5"/>
        <v>1600</v>
      </c>
      <c r="J46" s="45">
        <v>800</v>
      </c>
    </row>
    <row r="47" spans="2:11" ht="16.5" x14ac:dyDescent="0.15">
      <c r="B47" s="62" t="s">
        <v>102</v>
      </c>
      <c r="C47" s="67" t="s">
        <v>79</v>
      </c>
      <c r="D47" s="68" t="s">
        <v>80</v>
      </c>
      <c r="E47" s="69" t="s">
        <v>76</v>
      </c>
      <c r="F47" s="43">
        <v>1</v>
      </c>
      <c r="G47" s="55">
        <v>2</v>
      </c>
      <c r="H47" s="70">
        <v>1000</v>
      </c>
      <c r="I47" s="45">
        <f t="shared" si="5"/>
        <v>2000</v>
      </c>
      <c r="J47" s="45">
        <v>1000</v>
      </c>
    </row>
    <row r="48" spans="2:11" ht="16.5" x14ac:dyDescent="0.15">
      <c r="B48" s="62" t="s">
        <v>103</v>
      </c>
      <c r="C48" s="67" t="s">
        <v>81</v>
      </c>
      <c r="D48" s="68" t="s">
        <v>82</v>
      </c>
      <c r="E48" s="69" t="s">
        <v>76</v>
      </c>
      <c r="F48" s="43">
        <v>1</v>
      </c>
      <c r="G48" s="55">
        <v>2</v>
      </c>
      <c r="H48" s="70">
        <v>1050</v>
      </c>
      <c r="I48" s="45">
        <f t="shared" si="5"/>
        <v>2100</v>
      </c>
      <c r="J48" s="45">
        <v>1050</v>
      </c>
    </row>
    <row r="49" spans="2:10" ht="16.5" x14ac:dyDescent="0.15">
      <c r="B49" s="62" t="s">
        <v>104</v>
      </c>
      <c r="C49" s="67" t="s">
        <v>88</v>
      </c>
      <c r="D49" s="68" t="s">
        <v>89</v>
      </c>
      <c r="E49" s="69" t="s">
        <v>90</v>
      </c>
      <c r="F49" s="43">
        <v>15</v>
      </c>
      <c r="G49" s="55">
        <v>2</v>
      </c>
      <c r="H49" s="70">
        <v>250</v>
      </c>
      <c r="I49" s="45">
        <f>F49*G49*H49</f>
        <v>7500</v>
      </c>
      <c r="J49" s="45">
        <v>250</v>
      </c>
    </row>
    <row r="50" spans="2:10" ht="16.5" x14ac:dyDescent="0.15">
      <c r="B50" s="62" t="s">
        <v>105</v>
      </c>
      <c r="C50" s="67" t="s">
        <v>83</v>
      </c>
      <c r="D50" s="68" t="s">
        <v>84</v>
      </c>
      <c r="E50" s="69" t="s">
        <v>85</v>
      </c>
      <c r="F50" s="43">
        <v>30</v>
      </c>
      <c r="G50" s="55">
        <v>2</v>
      </c>
      <c r="H50" s="70">
        <v>580</v>
      </c>
      <c r="I50" s="45">
        <f t="shared" si="5"/>
        <v>34800</v>
      </c>
      <c r="J50" s="45">
        <v>580</v>
      </c>
    </row>
    <row r="51" spans="2:10" ht="16.5" x14ac:dyDescent="0.15">
      <c r="B51" s="62" t="s">
        <v>106</v>
      </c>
      <c r="C51" s="67" t="s">
        <v>86</v>
      </c>
      <c r="D51" s="68" t="s">
        <v>87</v>
      </c>
      <c r="E51" s="69" t="s">
        <v>76</v>
      </c>
      <c r="F51" s="43">
        <v>1</v>
      </c>
      <c r="G51" s="55">
        <v>2</v>
      </c>
      <c r="H51" s="70">
        <v>600</v>
      </c>
      <c r="I51" s="45">
        <f t="shared" si="5"/>
        <v>1200</v>
      </c>
      <c r="J51" s="45">
        <v>600</v>
      </c>
    </row>
    <row r="52" spans="2:10" ht="17.25" x14ac:dyDescent="0.3">
      <c r="B52" s="99" t="s">
        <v>18</v>
      </c>
      <c r="C52" s="100"/>
      <c r="D52" s="100"/>
      <c r="E52" s="100"/>
      <c r="F52" s="100"/>
      <c r="G52" s="100"/>
      <c r="H52" s="101"/>
      <c r="I52" s="47">
        <f>SUM(I44:I51)</f>
        <v>56800</v>
      </c>
      <c r="J52" s="65"/>
    </row>
    <row r="53" spans="2:10" ht="17.25" x14ac:dyDescent="0.35">
      <c r="B53" s="57">
        <v>6</v>
      </c>
      <c r="C53" s="71" t="s">
        <v>38</v>
      </c>
      <c r="D53" s="71"/>
      <c r="E53" s="58"/>
      <c r="F53" s="59"/>
      <c r="G53" s="59"/>
      <c r="H53" s="60"/>
      <c r="I53" s="61"/>
      <c r="J53" s="61"/>
    </row>
    <row r="54" spans="2:10" ht="16.5" x14ac:dyDescent="0.15">
      <c r="B54" s="62" t="s">
        <v>107</v>
      </c>
      <c r="C54" s="72" t="s">
        <v>40</v>
      </c>
      <c r="D54" s="73" t="s">
        <v>41</v>
      </c>
      <c r="E54" s="54" t="s">
        <v>20</v>
      </c>
      <c r="F54" s="63">
        <v>0</v>
      </c>
      <c r="G54" s="63">
        <v>0</v>
      </c>
      <c r="H54" s="74">
        <v>223</v>
      </c>
      <c r="I54" s="45">
        <f>F54*G54*H54</f>
        <v>0</v>
      </c>
      <c r="J54" s="45">
        <v>223</v>
      </c>
    </row>
    <row r="55" spans="2:10" ht="18" x14ac:dyDescent="0.35">
      <c r="B55" s="99" t="s">
        <v>18</v>
      </c>
      <c r="C55" s="100"/>
      <c r="D55" s="100"/>
      <c r="E55" s="100"/>
      <c r="F55" s="100"/>
      <c r="G55" s="100"/>
      <c r="H55" s="101"/>
      <c r="I55" s="47">
        <f>SUM(I54:I54)</f>
        <v>0</v>
      </c>
      <c r="J55" s="75"/>
    </row>
    <row r="56" spans="2:10" ht="17.25" x14ac:dyDescent="0.35">
      <c r="B56" s="76">
        <v>7</v>
      </c>
      <c r="C56" s="77" t="s">
        <v>42</v>
      </c>
      <c r="D56" s="78">
        <v>0.06</v>
      </c>
      <c r="E56" s="77"/>
      <c r="F56" s="79"/>
      <c r="G56" s="79"/>
      <c r="H56" s="80"/>
      <c r="I56" s="81"/>
      <c r="J56" s="81"/>
    </row>
    <row r="57" spans="2:10" ht="18" x14ac:dyDescent="0.35">
      <c r="B57" s="99" t="s">
        <v>43</v>
      </c>
      <c r="C57" s="100"/>
      <c r="D57" s="100"/>
      <c r="E57" s="100"/>
      <c r="F57" s="100"/>
      <c r="G57" s="100"/>
      <c r="H57" s="101"/>
      <c r="I57" s="47">
        <f>(I18+I21+I35+I42+I52+I55)*6%</f>
        <v>9356.4</v>
      </c>
      <c r="J57" s="48"/>
    </row>
    <row r="58" spans="2:10" ht="16.5" x14ac:dyDescent="0.15">
      <c r="B58" s="106"/>
      <c r="C58" s="107"/>
      <c r="D58" s="107"/>
      <c r="E58" s="107"/>
      <c r="F58" s="107"/>
      <c r="G58" s="107"/>
      <c r="H58" s="107"/>
      <c r="I58" s="108"/>
      <c r="J58" s="82"/>
    </row>
    <row r="59" spans="2:10" ht="18" x14ac:dyDescent="0.35">
      <c r="B59" s="105" t="s">
        <v>44</v>
      </c>
      <c r="C59" s="105"/>
      <c r="D59" s="105"/>
      <c r="E59" s="105"/>
      <c r="F59" s="105"/>
      <c r="G59" s="105"/>
      <c r="H59" s="105"/>
      <c r="I59" s="83">
        <f>I18+I21+I35+I42+I52+I55+I57</f>
        <v>165296.4</v>
      </c>
      <c r="J59" s="84"/>
    </row>
    <row r="60" spans="2:10" ht="17.25" x14ac:dyDescent="0.3">
      <c r="B60" s="85"/>
      <c r="C60" s="86"/>
      <c r="D60" s="86"/>
      <c r="E60" s="86"/>
      <c r="F60" s="87"/>
      <c r="G60" s="87"/>
      <c r="H60" s="88"/>
      <c r="I60" s="3"/>
      <c r="J60" s="89"/>
    </row>
  </sheetData>
  <mergeCells count="17">
    <mergeCell ref="B59:H59"/>
    <mergeCell ref="B21:H21"/>
    <mergeCell ref="C23:C26"/>
    <mergeCell ref="B23:B26"/>
    <mergeCell ref="B35:H35"/>
    <mergeCell ref="B42:H42"/>
    <mergeCell ref="B52:H52"/>
    <mergeCell ref="B55:H55"/>
    <mergeCell ref="B57:H57"/>
    <mergeCell ref="B58:I58"/>
    <mergeCell ref="B31:B32"/>
    <mergeCell ref="C31:C32"/>
    <mergeCell ref="B2:E2"/>
    <mergeCell ref="C15:D15"/>
    <mergeCell ref="B18:H18"/>
    <mergeCell ref="B27:B30"/>
    <mergeCell ref="C27:C30"/>
  </mergeCells>
  <phoneticPr fontId="3" type="noConversion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客户部何文青</dc:creator>
  <cp:lastModifiedBy>客户部何文青</cp:lastModifiedBy>
  <dcterms:created xsi:type="dcterms:W3CDTF">2020-12-15T09:48:35Z</dcterms:created>
  <dcterms:modified xsi:type="dcterms:W3CDTF">2021-01-07T09:27:51Z</dcterms:modified>
</cp:coreProperties>
</file>