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xiaoy1\Desktop\直播MDT\项目\A进行时\county\呼畅未来 康雾同行——呼吸系统疾病诊疗与药学合理用药能力提升项目\新阳光基金会\"/>
    </mc:Choice>
  </mc:AlternateContent>
  <xr:revisionPtr revIDLastSave="0" documentId="13_ncr:1_{81A97060-9F12-41E6-961D-4FB8902B3CE3}" xr6:coauthVersionLast="47" xr6:coauthVersionMax="47" xr10:uidLastSave="{00000000-0000-0000-0000-000000000000}"/>
  <bookViews>
    <workbookView xWindow="2040" yWindow="0" windowWidth="14840" windowHeight="10080" xr2:uid="{00000000-000D-0000-FFFF-FFFF00000000}"/>
  </bookViews>
  <sheets>
    <sheet name="线上会议" sheetId="16" r:id="rId1"/>
  </sheets>
  <definedNames>
    <definedName name="_xlnm.Print_Area" localSheetId="0">线上会议!$A$1:$I$34</definedName>
  </definedNames>
  <calcPr calcId="181029"/>
</workbook>
</file>

<file path=xl/calcChain.xml><?xml version="1.0" encoding="utf-8"?>
<calcChain xmlns="http://schemas.openxmlformats.org/spreadsheetml/2006/main">
  <c r="E31" i="16" l="1"/>
  <c r="H22" i="16"/>
  <c r="H12" i="16" l="1"/>
  <c r="H14" i="16"/>
  <c r="H15" i="16"/>
  <c r="H13" i="16"/>
  <c r="H9" i="16" l="1"/>
  <c r="H10" i="16"/>
  <c r="H11" i="16"/>
  <c r="H16" i="16"/>
  <c r="H17" i="16"/>
  <c r="H18" i="16"/>
  <c r="H19" i="16"/>
  <c r="H20" i="16"/>
  <c r="H21" i="16"/>
  <c r="H23" i="16"/>
  <c r="H24" i="16"/>
  <c r="H25" i="16"/>
  <c r="H26" i="16"/>
  <c r="H27" i="16"/>
  <c r="H28" i="16"/>
  <c r="H29" i="16"/>
  <c r="H8" i="16"/>
  <c r="H5" i="16"/>
  <c r="H4" i="16"/>
  <c r="B30" i="16" l="1"/>
  <c r="H6" i="16"/>
  <c r="H7" i="16"/>
  <c r="E32" i="16" l="1"/>
  <c r="E33" i="16" l="1"/>
</calcChain>
</file>

<file path=xl/sharedStrings.xml><?xml version="1.0" encoding="utf-8"?>
<sst xmlns="http://schemas.openxmlformats.org/spreadsheetml/2006/main" count="100" uniqueCount="81">
  <si>
    <r>
      <rPr>
        <b/>
        <sz val="11"/>
        <rFont val="宋体"/>
        <family val="3"/>
        <charset val="134"/>
      </rPr>
      <t>说明</t>
    </r>
    <r>
      <rPr>
        <b/>
        <sz val="11"/>
        <rFont val="Arial"/>
        <family val="2"/>
      </rPr>
      <t xml:space="preserve"> </t>
    </r>
  </si>
  <si>
    <t>单位</t>
  </si>
  <si>
    <t>数量</t>
  </si>
  <si>
    <t>场次</t>
  </si>
  <si>
    <t>价格</t>
  </si>
  <si>
    <t>备注</t>
    <phoneticPr fontId="16" type="noConversion"/>
  </si>
  <si>
    <t>单价</t>
    <phoneticPr fontId="16" type="noConversion"/>
  </si>
  <si>
    <t>税费</t>
    <phoneticPr fontId="16" type="noConversion"/>
  </si>
  <si>
    <t>小计</t>
    <phoneticPr fontId="16" type="noConversion"/>
  </si>
  <si>
    <t>笔记本电脑租赁</t>
  </si>
  <si>
    <t>个/场</t>
  </si>
  <si>
    <t>场</t>
  </si>
  <si>
    <t>内容制作</t>
    <phoneticPr fontId="16" type="noConversion"/>
  </si>
  <si>
    <t xml:space="preserve">活动KV (new work) 包括创意、设计、完稿 (不包含租图、拍摄等第三方费用) </t>
    <phoneticPr fontId="16" type="noConversion"/>
  </si>
  <si>
    <t>衍生设计</t>
  </si>
  <si>
    <t>衍生设计针对已有设计的修改 包括背景板 展架 胸卡 台卡</t>
  </si>
  <si>
    <t>物料</t>
  </si>
  <si>
    <t>海报 (adjustment work) 根据已有KV进行设计、排版、完稿</t>
    <phoneticPr fontId="16" type="noConversion"/>
  </si>
  <si>
    <t>PPT模板</t>
  </si>
  <si>
    <t>易拉宝</t>
  </si>
  <si>
    <t>易拉宝W1200*H2000mm 高精度写真 PP相纸覆哑膜</t>
  </si>
  <si>
    <t>线下城市会-桌卡</t>
  </si>
  <si>
    <t xml:space="preserve">桌卡 (A4 三折) </t>
  </si>
  <si>
    <t>线下城市会-邀请函 -日程</t>
  </si>
  <si>
    <t>邀请函  (展开大小 A4  210*297MM) 4色250g铜版纸快印</t>
  </si>
  <si>
    <t>会场费用</t>
  </si>
  <si>
    <t>场租</t>
  </si>
  <si>
    <t>交通费</t>
  </si>
  <si>
    <t>高铁</t>
    <phoneticPr fontId="16" type="noConversion"/>
  </si>
  <si>
    <t>地面交通-同城</t>
  </si>
  <si>
    <t>餐费</t>
  </si>
  <si>
    <t>线下城市会-餐费</t>
  </si>
  <si>
    <t>餐饮</t>
  </si>
  <si>
    <t>人员费用</t>
    <phoneticPr fontId="16" type="noConversion"/>
  </si>
  <si>
    <t>现场执行</t>
    <phoneticPr fontId="16" type="noConversion"/>
  </si>
  <si>
    <t>现场执行人员</t>
    <phoneticPr fontId="16" type="noConversion"/>
  </si>
  <si>
    <t>线下城市会-会场人员机票</t>
    <phoneticPr fontId="16" type="noConversion"/>
  </si>
  <si>
    <t>供应商人员机票（经济舱）</t>
    <phoneticPr fontId="16" type="noConversion"/>
  </si>
  <si>
    <t>线下城市会-会场执行人员住宿</t>
  </si>
  <si>
    <t>现场执行-当地住宿费用</t>
  </si>
  <si>
    <t>线下城市会-执行人员餐费</t>
  </si>
  <si>
    <t>现场执行-当地餐饮费</t>
  </si>
  <si>
    <t>线下城市会-当地交通</t>
  </si>
  <si>
    <t>现场执行-当地交通费用</t>
  </si>
  <si>
    <t>技术支持</t>
    <phoneticPr fontId="16" type="noConversion"/>
  </si>
  <si>
    <t>线上直播技术人员（3+年技术经验 单场1-4小时）</t>
  </si>
  <si>
    <t>客服人员</t>
  </si>
  <si>
    <t>线上直播客服人员 （含会前客户项目沟通，现场流程管理，以及会后报告整理 单场1-4小时）</t>
  </si>
  <si>
    <t>线上直播</t>
    <phoneticPr fontId="16" type="noConversion"/>
  </si>
  <si>
    <t>直播播点：100人以内观看 单场1-4小时</t>
  </si>
  <si>
    <t>100人以内观看 单场1-4小时（单个播点允许重复登陆）</t>
  </si>
  <si>
    <t>互动方数：4方以内视频互动 单场1-4小时</t>
    <phoneticPr fontId="16" type="noConversion"/>
  </si>
  <si>
    <t>4方内视频互动 单场1-4小时</t>
    <phoneticPr fontId="16" type="noConversion"/>
  </si>
  <si>
    <t>活动KV</t>
    <phoneticPr fontId="16" type="noConversion"/>
  </si>
  <si>
    <t>张</t>
  </si>
  <si>
    <t>套</t>
  </si>
  <si>
    <t>个</t>
  </si>
  <si>
    <t>份</t>
  </si>
  <si>
    <t>人/次</t>
  </si>
  <si>
    <t>人/往返</t>
  </si>
  <si>
    <t>间/晚</t>
  </si>
  <si>
    <t>人/天</t>
  </si>
  <si>
    <t>/场</t>
  </si>
  <si>
    <t>天</t>
  </si>
  <si>
    <t>海报设计</t>
    <phoneticPr fontId="16" type="noConversion"/>
  </si>
  <si>
    <t>线下服务费</t>
    <phoneticPr fontId="16" type="noConversion"/>
  </si>
  <si>
    <t>12场线下会物料设计</t>
    <phoneticPr fontId="16" type="noConversion"/>
  </si>
  <si>
    <t>全频音箱</t>
  </si>
  <si>
    <t>个/天</t>
  </si>
  <si>
    <t>无线话筒</t>
  </si>
  <si>
    <t>高频无线手持话筒</t>
  </si>
  <si>
    <t>讲台话筒</t>
  </si>
  <si>
    <t>全频音箱</t>
    <phoneticPr fontId="16" type="noConversion"/>
  </si>
  <si>
    <t>讲台贴</t>
  </si>
  <si>
    <t>非一线城市会场半天50人以下</t>
    <phoneticPr fontId="16" type="noConversion"/>
  </si>
  <si>
    <t>线上会海报设计</t>
    <phoneticPr fontId="16" type="noConversion"/>
  </si>
  <si>
    <t>1人*2天</t>
    <phoneticPr fontId="16" type="noConversion"/>
  </si>
  <si>
    <t>线下城市会-会场人员高铁</t>
    <phoneticPr fontId="16" type="noConversion"/>
  </si>
  <si>
    <t>供应商人员高铁（二等座）</t>
    <phoneticPr fontId="16" type="noConversion"/>
  </si>
  <si>
    <t>总计</t>
    <phoneticPr fontId="16" type="noConversion"/>
  </si>
  <si>
    <t>“呼畅未来 康雾同行”项目会议报价单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</si>
</sst>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￥-804]#,##0;[Red][$￥-804]\-#,##0"/>
    <numFmt numFmtId="177" formatCode="_(* #,##0.00_);_(* \(#,##0.00\);_(* &quot;-&quot;??_);_(@_)"/>
    <numFmt numFmtId="178" formatCode="#,##0.00_ "/>
  </numFmts>
  <fonts count="20">
    <font>
      <sz val="11"/>
      <color theme="1"/>
      <name val="等线"/>
      <charset val="134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方正书宋_GBK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方正书宋_GBK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方正书宋_GBK"/>
      <charset val="134"/>
    </font>
    <font>
      <b/>
      <sz val="11"/>
      <color theme="1"/>
      <name val="Arial"/>
      <family val="2"/>
    </font>
    <font>
      <b/>
      <sz val="11"/>
      <color rgb="FFFF0000"/>
      <name val="Arial Bold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20"/>
      <color theme="1"/>
      <name val="方正书宋_GBK"/>
      <charset val="134"/>
    </font>
    <font>
      <b/>
      <sz val="20"/>
      <color theme="1"/>
      <name val="Arial"/>
      <family val="2"/>
    </font>
    <font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77" fontId="15" fillId="0" borderId="0" applyFont="0" applyFill="0" applyBorder="0" applyAlignment="0" applyProtection="0"/>
    <xf numFmtId="176" fontId="12" fillId="0" borderId="0">
      <alignment vertical="center"/>
    </xf>
    <xf numFmtId="0" fontId="13" fillId="0" borderId="0">
      <alignment vertical="center"/>
    </xf>
    <xf numFmtId="0" fontId="15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77" fontId="2" fillId="0" borderId="0" xfId="1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5" fillId="3" borderId="1" xfId="2" applyFont="1" applyFill="1" applyBorder="1" applyAlignment="1">
      <alignment horizontal="left" vertical="center" wrapText="1"/>
    </xf>
    <xf numFmtId="176" fontId="6" fillId="3" borderId="1" xfId="2" applyFont="1" applyFill="1" applyBorder="1" applyAlignment="1">
      <alignment horizontal="left" vertical="center" wrapText="1"/>
    </xf>
    <xf numFmtId="177" fontId="6" fillId="4" borderId="1" xfId="1" applyFont="1" applyFill="1" applyBorder="1" applyAlignment="1">
      <alignment horizontal="left" vertical="center" wrapText="1"/>
    </xf>
    <xf numFmtId="176" fontId="7" fillId="0" borderId="1" xfId="2" applyFont="1" applyBorder="1" applyAlignment="1">
      <alignment horizontal="left" vertical="center" wrapText="1"/>
    </xf>
    <xf numFmtId="176" fontId="8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1" applyFont="1" applyFill="1" applyBorder="1" applyAlignment="1">
      <alignment horizontal="left" vertical="center" wrapText="1"/>
    </xf>
    <xf numFmtId="176" fontId="9" fillId="0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6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4" fillId="3" borderId="2" xfId="2" applyFont="1" applyFill="1" applyBorder="1" applyAlignment="1">
      <alignment horizontal="center" vertical="center" wrapText="1"/>
    </xf>
    <xf numFmtId="176" fontId="4" fillId="3" borderId="3" xfId="2" applyFont="1" applyFill="1" applyBorder="1" applyAlignment="1">
      <alignment horizontal="center" vertical="center" wrapText="1"/>
    </xf>
    <xf numFmtId="176" fontId="4" fillId="3" borderId="4" xfId="2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177" fontId="11" fillId="0" borderId="4" xfId="0" applyNumberFormat="1" applyFont="1" applyBorder="1" applyAlignment="1">
      <alignment horizontal="right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Normal 2" xfId="2" xr:uid="{00000000-0005-0000-0000-00002A000000}"/>
    <cellStyle name="常规" xfId="0" builtinId="0"/>
    <cellStyle name="常规 2" xfId="3" xr:uid="{00000000-0005-0000-0000-000032000000}"/>
    <cellStyle name="常规 3" xfId="4" xr:uid="{DF40BD5A-A252-4443-9DCA-BE86055EB2A8}"/>
    <cellStyle name="千位分隔" xfId="1" builtinId="3"/>
  </cellStyles>
  <dxfs count="2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3"/>
  <sheetViews>
    <sheetView tabSelected="1" view="pageBreakPreview" zoomScale="70" zoomScaleNormal="90" zoomScaleSheetLayoutView="70" workbookViewId="0">
      <selection sqref="A1:I1"/>
    </sheetView>
  </sheetViews>
  <sheetFormatPr defaultColWidth="8.9140625" defaultRowHeight="11.5"/>
  <cols>
    <col min="1" max="1" width="14.4140625" style="2" customWidth="1"/>
    <col min="2" max="2" width="19" style="2" customWidth="1"/>
    <col min="3" max="3" width="46.08203125" style="2" customWidth="1"/>
    <col min="4" max="6" width="8" style="2" customWidth="1"/>
    <col min="7" max="7" width="18.83203125" style="3" customWidth="1"/>
    <col min="8" max="8" width="14.4140625" style="3" customWidth="1"/>
    <col min="9" max="9" width="22.25" style="2" customWidth="1"/>
    <col min="10" max="11" width="8.9140625" style="2"/>
    <col min="12" max="16384" width="8.9140625" style="4"/>
  </cols>
  <sheetData>
    <row r="1" spans="1:11" ht="43" customHeight="1">
      <c r="A1" s="26" t="s">
        <v>80</v>
      </c>
      <c r="B1" s="27"/>
      <c r="C1" s="27"/>
      <c r="D1" s="27"/>
      <c r="E1" s="27"/>
      <c r="F1" s="27"/>
      <c r="G1" s="27"/>
      <c r="H1" s="27"/>
      <c r="I1" s="27"/>
    </row>
    <row r="2" spans="1:11" customFormat="1" ht="19" customHeight="1">
      <c r="A2" s="28"/>
      <c r="B2" s="28"/>
      <c r="C2" s="28"/>
      <c r="D2" s="28"/>
      <c r="E2" s="28"/>
      <c r="F2" s="28"/>
      <c r="G2" s="28"/>
      <c r="H2" s="28"/>
      <c r="I2" s="28"/>
      <c r="J2" s="13"/>
      <c r="K2" s="13"/>
    </row>
    <row r="3" spans="1:11" s="1" customFormat="1" ht="42.5" customHeight="1">
      <c r="A3" s="29" t="s">
        <v>0</v>
      </c>
      <c r="B3" s="30"/>
      <c r="C3" s="31"/>
      <c r="D3" s="5" t="s">
        <v>1</v>
      </c>
      <c r="E3" s="6" t="s">
        <v>2</v>
      </c>
      <c r="F3" s="6" t="s">
        <v>3</v>
      </c>
      <c r="G3" s="16" t="s">
        <v>6</v>
      </c>
      <c r="H3" s="7" t="s">
        <v>4</v>
      </c>
      <c r="I3" s="14" t="s">
        <v>5</v>
      </c>
      <c r="J3" s="15"/>
      <c r="K3" s="15"/>
    </row>
    <row r="4" spans="1:11" ht="40" customHeight="1">
      <c r="A4" s="32" t="s">
        <v>12</v>
      </c>
      <c r="B4" s="19" t="s">
        <v>53</v>
      </c>
      <c r="C4" s="19" t="s">
        <v>13</v>
      </c>
      <c r="D4" s="8" t="s">
        <v>11</v>
      </c>
      <c r="E4" s="10">
        <v>1</v>
      </c>
      <c r="F4" s="10">
        <v>1</v>
      </c>
      <c r="G4" s="11">
        <v>6800</v>
      </c>
      <c r="H4" s="11">
        <f>E4*F4*G4</f>
        <v>6800</v>
      </c>
      <c r="I4" s="19"/>
    </row>
    <row r="5" spans="1:11" ht="40" customHeight="1">
      <c r="A5" s="32"/>
      <c r="B5" s="19" t="s">
        <v>14</v>
      </c>
      <c r="C5" s="19" t="s">
        <v>15</v>
      </c>
      <c r="D5" s="8" t="s">
        <v>11</v>
      </c>
      <c r="E5" s="10">
        <v>1</v>
      </c>
      <c r="F5" s="10">
        <v>12</v>
      </c>
      <c r="G5" s="11">
        <v>500</v>
      </c>
      <c r="H5" s="11">
        <f>E5*F5*G5</f>
        <v>6000</v>
      </c>
      <c r="I5" s="19" t="s">
        <v>66</v>
      </c>
    </row>
    <row r="6" spans="1:11" ht="40" customHeight="1">
      <c r="A6" s="32" t="s">
        <v>16</v>
      </c>
      <c r="B6" s="19" t="s">
        <v>18</v>
      </c>
      <c r="C6" s="19" t="s">
        <v>18</v>
      </c>
      <c r="D6" s="12" t="s">
        <v>55</v>
      </c>
      <c r="E6" s="10">
        <v>1</v>
      </c>
      <c r="F6" s="10">
        <v>1</v>
      </c>
      <c r="G6" s="11">
        <v>429</v>
      </c>
      <c r="H6" s="11">
        <f>E6*F6*G6</f>
        <v>429</v>
      </c>
      <c r="I6" s="19"/>
    </row>
    <row r="7" spans="1:11" ht="40" customHeight="1">
      <c r="A7" s="32"/>
      <c r="B7" s="19" t="s">
        <v>64</v>
      </c>
      <c r="C7" s="19" t="s">
        <v>17</v>
      </c>
      <c r="D7" s="9" t="s">
        <v>54</v>
      </c>
      <c r="E7" s="10">
        <v>1</v>
      </c>
      <c r="F7" s="10">
        <v>100</v>
      </c>
      <c r="G7" s="11">
        <v>500</v>
      </c>
      <c r="H7" s="11">
        <f t="shared" ref="H7:H29" si="0">E7*F7*G7</f>
        <v>50000</v>
      </c>
      <c r="I7" s="19" t="s">
        <v>75</v>
      </c>
    </row>
    <row r="8" spans="1:11" ht="40" customHeight="1">
      <c r="A8" s="32"/>
      <c r="B8" s="19" t="s">
        <v>9</v>
      </c>
      <c r="C8" s="19" t="s">
        <v>9</v>
      </c>
      <c r="D8" s="12" t="s">
        <v>10</v>
      </c>
      <c r="E8" s="10">
        <v>2</v>
      </c>
      <c r="F8" s="10">
        <v>100</v>
      </c>
      <c r="G8" s="11">
        <v>130</v>
      </c>
      <c r="H8" s="11">
        <f t="shared" ref="H8:H13" si="1">E8*F8*G8</f>
        <v>26000</v>
      </c>
      <c r="I8" s="19"/>
    </row>
    <row r="9" spans="1:11" ht="40" customHeight="1">
      <c r="A9" s="32"/>
      <c r="B9" s="19" t="s">
        <v>19</v>
      </c>
      <c r="C9" s="19" t="s">
        <v>20</v>
      </c>
      <c r="D9" s="12" t="s">
        <v>56</v>
      </c>
      <c r="E9" s="10">
        <v>4</v>
      </c>
      <c r="F9" s="10">
        <v>12</v>
      </c>
      <c r="G9" s="11">
        <v>120</v>
      </c>
      <c r="H9" s="11">
        <f t="shared" si="1"/>
        <v>5760</v>
      </c>
      <c r="I9" s="19"/>
    </row>
    <row r="10" spans="1:11" ht="40" customHeight="1">
      <c r="A10" s="32"/>
      <c r="B10" s="19" t="s">
        <v>21</v>
      </c>
      <c r="C10" s="19" t="s">
        <v>22</v>
      </c>
      <c r="D10" s="12" t="s">
        <v>57</v>
      </c>
      <c r="E10" s="10">
        <v>30</v>
      </c>
      <c r="F10" s="10">
        <v>12</v>
      </c>
      <c r="G10" s="11">
        <v>2.8</v>
      </c>
      <c r="H10" s="11">
        <f t="shared" si="1"/>
        <v>1007.9999999999999</v>
      </c>
      <c r="I10" s="19"/>
    </row>
    <row r="11" spans="1:11" ht="40" customHeight="1">
      <c r="A11" s="32"/>
      <c r="B11" s="19" t="s">
        <v>23</v>
      </c>
      <c r="C11" s="19" t="s">
        <v>24</v>
      </c>
      <c r="D11" s="12" t="s">
        <v>57</v>
      </c>
      <c r="E11" s="10">
        <v>30</v>
      </c>
      <c r="F11" s="10">
        <v>12</v>
      </c>
      <c r="G11" s="11">
        <v>3.2</v>
      </c>
      <c r="H11" s="11">
        <f t="shared" si="1"/>
        <v>1152</v>
      </c>
      <c r="I11" s="19"/>
    </row>
    <row r="12" spans="1:11" ht="40" customHeight="1">
      <c r="A12" s="32"/>
      <c r="B12" s="19" t="s">
        <v>73</v>
      </c>
      <c r="C12" s="19" t="s">
        <v>73</v>
      </c>
      <c r="D12" s="12" t="s">
        <v>57</v>
      </c>
      <c r="E12" s="10">
        <v>1</v>
      </c>
      <c r="F12" s="10">
        <v>12</v>
      </c>
      <c r="G12" s="11">
        <v>20</v>
      </c>
      <c r="H12" s="11">
        <f t="shared" si="1"/>
        <v>240</v>
      </c>
      <c r="I12" s="19"/>
    </row>
    <row r="13" spans="1:11" ht="40" customHeight="1">
      <c r="A13" s="32"/>
      <c r="B13" s="19" t="s">
        <v>67</v>
      </c>
      <c r="C13" s="19" t="s">
        <v>72</v>
      </c>
      <c r="D13" s="12" t="s">
        <v>68</v>
      </c>
      <c r="E13" s="10">
        <v>2</v>
      </c>
      <c r="F13" s="10">
        <v>12</v>
      </c>
      <c r="G13" s="11">
        <v>500</v>
      </c>
      <c r="H13" s="11">
        <f t="shared" si="1"/>
        <v>12000</v>
      </c>
      <c r="I13" s="19"/>
    </row>
    <row r="14" spans="1:11" ht="40" customHeight="1">
      <c r="A14" s="32"/>
      <c r="B14" s="19" t="s">
        <v>69</v>
      </c>
      <c r="C14" s="19" t="s">
        <v>70</v>
      </c>
      <c r="D14" s="12" t="s">
        <v>68</v>
      </c>
      <c r="E14" s="10">
        <v>3</v>
      </c>
      <c r="F14" s="10">
        <v>12</v>
      </c>
      <c r="G14" s="11">
        <v>160</v>
      </c>
      <c r="H14" s="11">
        <f t="shared" ref="H14:H15" si="2">E14*F14*G14</f>
        <v>5760</v>
      </c>
      <c r="I14" s="19"/>
    </row>
    <row r="15" spans="1:11" ht="40" customHeight="1">
      <c r="A15" s="32"/>
      <c r="B15" s="19" t="s">
        <v>71</v>
      </c>
      <c r="C15" s="19" t="s">
        <v>71</v>
      </c>
      <c r="D15" s="12" t="s">
        <v>68</v>
      </c>
      <c r="E15" s="10">
        <v>1</v>
      </c>
      <c r="F15" s="10">
        <v>12</v>
      </c>
      <c r="G15" s="11">
        <v>80</v>
      </c>
      <c r="H15" s="11">
        <f t="shared" si="2"/>
        <v>960</v>
      </c>
      <c r="I15" s="19"/>
    </row>
    <row r="16" spans="1:11" ht="40" customHeight="1">
      <c r="A16" s="18" t="s">
        <v>25</v>
      </c>
      <c r="B16" s="19" t="s">
        <v>26</v>
      </c>
      <c r="C16" s="19" t="s">
        <v>74</v>
      </c>
      <c r="D16" s="12" t="s">
        <v>11</v>
      </c>
      <c r="E16" s="10">
        <v>1</v>
      </c>
      <c r="F16" s="10">
        <v>12</v>
      </c>
      <c r="G16" s="11">
        <v>3000</v>
      </c>
      <c r="H16" s="11">
        <f t="shared" si="0"/>
        <v>36000</v>
      </c>
      <c r="I16" s="19"/>
    </row>
    <row r="17" spans="1:9" ht="40" customHeight="1">
      <c r="A17" s="32" t="s">
        <v>27</v>
      </c>
      <c r="B17" s="19" t="s">
        <v>28</v>
      </c>
      <c r="C17" s="19" t="s">
        <v>28</v>
      </c>
      <c r="D17" s="12" t="s">
        <v>59</v>
      </c>
      <c r="E17" s="10">
        <v>1</v>
      </c>
      <c r="F17" s="10">
        <v>12</v>
      </c>
      <c r="G17" s="11">
        <v>550</v>
      </c>
      <c r="H17" s="11">
        <f t="shared" si="0"/>
        <v>6600</v>
      </c>
      <c r="I17" s="19"/>
    </row>
    <row r="18" spans="1:9" ht="40" customHeight="1">
      <c r="A18" s="32"/>
      <c r="B18" s="19" t="s">
        <v>29</v>
      </c>
      <c r="C18" s="19" t="s">
        <v>29</v>
      </c>
      <c r="D18" s="12" t="s">
        <v>58</v>
      </c>
      <c r="E18" s="10">
        <v>10</v>
      </c>
      <c r="F18" s="10">
        <v>12</v>
      </c>
      <c r="G18" s="11">
        <v>300</v>
      </c>
      <c r="H18" s="11">
        <f t="shared" si="0"/>
        <v>36000</v>
      </c>
      <c r="I18" s="19"/>
    </row>
    <row r="19" spans="1:9" ht="40" customHeight="1">
      <c r="A19" s="18" t="s">
        <v>30</v>
      </c>
      <c r="B19" s="19" t="s">
        <v>31</v>
      </c>
      <c r="C19" s="19" t="s">
        <v>32</v>
      </c>
      <c r="D19" s="12" t="s">
        <v>58</v>
      </c>
      <c r="E19" s="10">
        <v>30</v>
      </c>
      <c r="F19" s="10">
        <v>12</v>
      </c>
      <c r="G19" s="11">
        <v>300</v>
      </c>
      <c r="H19" s="11">
        <f t="shared" si="0"/>
        <v>108000</v>
      </c>
      <c r="I19" s="19"/>
    </row>
    <row r="20" spans="1:9" ht="40" customHeight="1">
      <c r="A20" s="37" t="s">
        <v>33</v>
      </c>
      <c r="B20" s="19" t="s">
        <v>34</v>
      </c>
      <c r="C20" s="19" t="s">
        <v>35</v>
      </c>
      <c r="D20" s="12" t="s">
        <v>63</v>
      </c>
      <c r="E20" s="10">
        <v>2</v>
      </c>
      <c r="F20" s="10">
        <v>12</v>
      </c>
      <c r="G20" s="11">
        <v>800</v>
      </c>
      <c r="H20" s="11">
        <f t="shared" si="0"/>
        <v>19200</v>
      </c>
      <c r="I20" s="19" t="s">
        <v>76</v>
      </c>
    </row>
    <row r="21" spans="1:9" ht="40" customHeight="1">
      <c r="A21" s="37"/>
      <c r="B21" s="19" t="s">
        <v>36</v>
      </c>
      <c r="C21" s="19" t="s">
        <v>37</v>
      </c>
      <c r="D21" s="12" t="s">
        <v>59</v>
      </c>
      <c r="E21" s="10">
        <v>1</v>
      </c>
      <c r="F21" s="10">
        <v>8</v>
      </c>
      <c r="G21" s="11">
        <v>2000</v>
      </c>
      <c r="H21" s="11">
        <f t="shared" si="0"/>
        <v>16000</v>
      </c>
      <c r="I21" s="19"/>
    </row>
    <row r="22" spans="1:9" ht="40" customHeight="1">
      <c r="A22" s="37"/>
      <c r="B22" s="19" t="s">
        <v>77</v>
      </c>
      <c r="C22" s="19" t="s">
        <v>78</v>
      </c>
      <c r="D22" s="12" t="s">
        <v>59</v>
      </c>
      <c r="E22" s="10">
        <v>1</v>
      </c>
      <c r="F22" s="10">
        <v>4</v>
      </c>
      <c r="G22" s="11">
        <v>550</v>
      </c>
      <c r="H22" s="11">
        <f t="shared" si="0"/>
        <v>2200</v>
      </c>
      <c r="I22" s="19"/>
    </row>
    <row r="23" spans="1:9" ht="40" customHeight="1">
      <c r="A23" s="37"/>
      <c r="B23" s="19" t="s">
        <v>38</v>
      </c>
      <c r="C23" s="19" t="s">
        <v>39</v>
      </c>
      <c r="D23" s="12" t="s">
        <v>60</v>
      </c>
      <c r="E23" s="10">
        <v>1</v>
      </c>
      <c r="F23" s="10">
        <v>12</v>
      </c>
      <c r="G23" s="11">
        <v>400</v>
      </c>
      <c r="H23" s="11">
        <f t="shared" si="0"/>
        <v>4800</v>
      </c>
      <c r="I23" s="19"/>
    </row>
    <row r="24" spans="1:9" ht="40" customHeight="1">
      <c r="A24" s="37"/>
      <c r="B24" s="19" t="s">
        <v>40</v>
      </c>
      <c r="C24" s="19" t="s">
        <v>41</v>
      </c>
      <c r="D24" s="12" t="s">
        <v>61</v>
      </c>
      <c r="E24" s="10">
        <v>1</v>
      </c>
      <c r="F24" s="10">
        <v>12</v>
      </c>
      <c r="G24" s="11">
        <v>50</v>
      </c>
      <c r="H24" s="11">
        <f t="shared" si="0"/>
        <v>600</v>
      </c>
      <c r="I24" s="19"/>
    </row>
    <row r="25" spans="1:9" ht="40" customHeight="1">
      <c r="A25" s="37"/>
      <c r="B25" s="19" t="s">
        <v>42</v>
      </c>
      <c r="C25" s="19" t="s">
        <v>43</v>
      </c>
      <c r="D25" s="12" t="s">
        <v>61</v>
      </c>
      <c r="E25" s="10">
        <v>1</v>
      </c>
      <c r="F25" s="10">
        <v>12</v>
      </c>
      <c r="G25" s="11">
        <v>30</v>
      </c>
      <c r="H25" s="11">
        <f t="shared" si="0"/>
        <v>360</v>
      </c>
      <c r="I25" s="19"/>
    </row>
    <row r="26" spans="1:9" ht="40" customHeight="1">
      <c r="A26" s="37"/>
      <c r="B26" s="19" t="s">
        <v>44</v>
      </c>
      <c r="C26" s="19" t="s">
        <v>45</v>
      </c>
      <c r="D26" s="12" t="s">
        <v>62</v>
      </c>
      <c r="E26" s="10">
        <v>1</v>
      </c>
      <c r="F26" s="10">
        <v>100</v>
      </c>
      <c r="G26" s="11">
        <v>1000</v>
      </c>
      <c r="H26" s="11">
        <f t="shared" si="0"/>
        <v>100000</v>
      </c>
      <c r="I26" s="19"/>
    </row>
    <row r="27" spans="1:9" ht="40" customHeight="1">
      <c r="A27" s="37"/>
      <c r="B27" s="19" t="s">
        <v>46</v>
      </c>
      <c r="C27" s="19" t="s">
        <v>47</v>
      </c>
      <c r="D27" s="12" t="s">
        <v>62</v>
      </c>
      <c r="E27" s="10">
        <v>1</v>
      </c>
      <c r="F27" s="10">
        <v>100</v>
      </c>
      <c r="G27" s="11">
        <v>800</v>
      </c>
      <c r="H27" s="11">
        <f t="shared" si="0"/>
        <v>80000</v>
      </c>
      <c r="I27" s="19"/>
    </row>
    <row r="28" spans="1:9" ht="40" customHeight="1">
      <c r="A28" s="32" t="s">
        <v>48</v>
      </c>
      <c r="B28" s="19" t="s">
        <v>49</v>
      </c>
      <c r="C28" s="19" t="s">
        <v>50</v>
      </c>
      <c r="D28" s="12" t="s">
        <v>62</v>
      </c>
      <c r="E28" s="10">
        <v>1</v>
      </c>
      <c r="F28" s="10">
        <v>100</v>
      </c>
      <c r="G28" s="11">
        <v>900</v>
      </c>
      <c r="H28" s="11">
        <f t="shared" si="0"/>
        <v>90000</v>
      </c>
      <c r="I28" s="19"/>
    </row>
    <row r="29" spans="1:9" ht="40" customHeight="1">
      <c r="A29" s="32"/>
      <c r="B29" s="19" t="s">
        <v>51</v>
      </c>
      <c r="C29" s="19" t="s">
        <v>52</v>
      </c>
      <c r="D29" s="12" t="s">
        <v>62</v>
      </c>
      <c r="E29" s="10">
        <v>1</v>
      </c>
      <c r="F29" s="10">
        <v>100</v>
      </c>
      <c r="G29" s="11">
        <v>500</v>
      </c>
      <c r="H29" s="11">
        <f t="shared" si="0"/>
        <v>50000</v>
      </c>
      <c r="I29" s="19"/>
    </row>
    <row r="30" spans="1:9" ht="30.5" customHeight="1">
      <c r="A30" s="17" t="s">
        <v>8</v>
      </c>
      <c r="B30" s="33">
        <f>SUM(H4:H29)</f>
        <v>665869</v>
      </c>
      <c r="C30" s="34"/>
      <c r="D30" s="34"/>
      <c r="E30" s="34"/>
      <c r="F30" s="34"/>
      <c r="G30" s="34"/>
      <c r="H30" s="34"/>
      <c r="I30" s="35"/>
    </row>
    <row r="31" spans="1:9" ht="30.5" customHeight="1">
      <c r="A31" s="17" t="s">
        <v>65</v>
      </c>
      <c r="B31" s="36">
        <v>0.06</v>
      </c>
      <c r="C31" s="36"/>
      <c r="D31" s="36"/>
      <c r="E31" s="20">
        <f>SUM(H16:H19)*B31</f>
        <v>11196</v>
      </c>
      <c r="F31" s="21"/>
      <c r="G31" s="21"/>
      <c r="H31" s="21"/>
      <c r="I31" s="22"/>
    </row>
    <row r="32" spans="1:9" ht="30.5" customHeight="1">
      <c r="A32" s="17" t="s">
        <v>7</v>
      </c>
      <c r="B32" s="36">
        <v>6.7199999999999996E-2</v>
      </c>
      <c r="C32" s="36"/>
      <c r="D32" s="36"/>
      <c r="E32" s="33">
        <f>(B30+E31)*B32</f>
        <v>45498.767999999996</v>
      </c>
      <c r="F32" s="34"/>
      <c r="G32" s="34"/>
      <c r="H32" s="34"/>
      <c r="I32" s="35"/>
    </row>
    <row r="33" spans="1:9" ht="30.5" customHeight="1">
      <c r="A33" s="23" t="s">
        <v>79</v>
      </c>
      <c r="B33" s="24"/>
      <c r="C33" s="24"/>
      <c r="D33" s="24"/>
      <c r="E33" s="25">
        <f>B30+E31+E32</f>
        <v>722563.76800000004</v>
      </c>
      <c r="F33" s="25"/>
      <c r="G33" s="25"/>
      <c r="H33" s="25"/>
      <c r="I33" s="25"/>
    </row>
  </sheetData>
  <mergeCells count="15">
    <mergeCell ref="E31:I31"/>
    <mergeCell ref="A33:D33"/>
    <mergeCell ref="E33:I33"/>
    <mergeCell ref="A1:I1"/>
    <mergeCell ref="A2:I2"/>
    <mergeCell ref="A3:C3"/>
    <mergeCell ref="A4:A5"/>
    <mergeCell ref="E32:I32"/>
    <mergeCell ref="B32:D32"/>
    <mergeCell ref="B30:I30"/>
    <mergeCell ref="A6:A15"/>
    <mergeCell ref="A17:A18"/>
    <mergeCell ref="A20:A27"/>
    <mergeCell ref="A28:A29"/>
    <mergeCell ref="B31:D31"/>
  </mergeCells>
  <phoneticPr fontId="16" type="noConversion"/>
  <conditionalFormatting sqref="A4:C4 I4:I29 B5:C12 A6 A16:C17 B18:C18 A19:C20 B21:C27 A28:C28 B29:C29">
    <cfRule type="expression" dxfId="1" priority="5">
      <formula>IF(#REF!="I. 不含第四方的项目",1,)</formula>
    </cfRule>
  </conditionalFormatting>
  <conditionalFormatting sqref="B13:C15">
    <cfRule type="expression" dxfId="0" priority="1">
      <formula>IF(#REF!="I. 不含第四方的项目",1,)</formula>
    </cfRule>
  </conditionalFormatting>
  <pageMargins left="0.69930555555555596" right="0.69930555555555596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线上会议</vt:lpstr>
      <vt:lpstr>线上会议!Print_Area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Ye, Elisa</dc:creator>
  <cp:lastModifiedBy>yao xiao</cp:lastModifiedBy>
  <cp:lastPrinted>2024-03-27T04:08:28Z</cp:lastPrinted>
  <dcterms:created xsi:type="dcterms:W3CDTF">2018-10-29T07:29:00Z</dcterms:created>
  <dcterms:modified xsi:type="dcterms:W3CDTF">2024-07-24T08:43:41Z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52D5CDE302034D418C3CD3D4C7E161A5</vt:lpwstr>
  </property>
  <property fmtid="{D5CDD505-2E9C-101B-9397-08002B2CF9AE}" pid="4" name="commondata">
    <vt:lpwstr>eyJoZGlkIjoiYmFmZmNkMTVmNzhjNzA3MmY2OTRlZjlkNGRiNGI2YTYifQ==</vt:lpwstr>
  </property>
</Properties>
</file>