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<sst xmlns="http://schemas.openxmlformats.org/spreadsheetml/2006/main" count="68">
  <si>
    <t>iHospital内部传播项目：最强彗星&amp;对话大佬 报价单</t>
  </si>
  <si>
    <t>Agency：</t>
  </si>
  <si>
    <t>上海麦田公共关系咨询有限公司</t>
  </si>
  <si>
    <t>Item</t>
  </si>
  <si>
    <t>Description描述</t>
  </si>
  <si>
    <t>Quotation
报价</t>
  </si>
  <si>
    <t>最强彗星海报&amp;微信推文制作——5期</t>
  </si>
  <si>
    <t>对话大佬_请回哈海报&amp;短视频主题策划与后期制作——5期</t>
  </si>
  <si>
    <t>活动海报印刷——10张</t>
  </si>
  <si>
    <t>税Tax 6%</t>
  </si>
  <si>
    <t>总计 Total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</si>
  <si>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</si>
  <si>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</si>
  <si>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</si>
  <si>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</si>
  <si>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</si>
  <si>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</si>
  <si>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</si>
  <si>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最强彗星海报&amp;微信推文制作</t>
  </si>
  <si>
    <t>1-1</t>
  </si>
  <si>
    <t>活动海报</t>
  </si>
  <si>
    <t>海报文案撰写</t>
  </si>
  <si>
    <t>元/张</t>
  </si>
  <si>
    <t>海报画面设计</t>
  </si>
  <si>
    <t>包括创意、设计、完稿（不含租图、拍摄等第三方费用）</t>
  </si>
  <si>
    <t>1-2</t>
  </si>
  <si>
    <t>微信推文制作（5期）</t>
  </si>
  <si>
    <t xml:space="preserve">推文内容撰写 </t>
  </si>
  <si>
    <t>优化整体的topic方向，故事线和文案撰写</t>
  </si>
  <si>
    <t>元/期</t>
  </si>
  <si>
    <t>视频包装</t>
  </si>
  <si>
    <t>片头片尾简单包装</t>
  </si>
  <si>
    <t>元/套</t>
  </si>
  <si>
    <t>案例视频剪辑</t>
  </si>
  <si>
    <t>对已经存在的案例素材进行剪辑、处理、拼接、合成（2min/期，5期）</t>
  </si>
  <si>
    <t>元/分钟</t>
  </si>
  <si>
    <t>字幕</t>
  </si>
  <si>
    <t>为视频添加对应的字幕（2min/期，5期）</t>
  </si>
  <si>
    <t>音乐/音效</t>
  </si>
  <si>
    <t>对提供的视频进行音效配乐，背景音乐编辑（2min/期，5期，不含版税)</t>
  </si>
  <si>
    <t>视频文件编辑/视频较色</t>
  </si>
  <si>
    <t>根据视频内容调节视频亮度、对比度、饱和度等（2min/期，5期）</t>
  </si>
  <si>
    <t>后期合成</t>
  </si>
  <si>
    <t>整合视频文件,，输出对应格式文件（2min/期，5期）</t>
  </si>
  <si>
    <t>长图文设计</t>
  </si>
  <si>
    <t>原创长图文设计及微信长图文排版，每期长图文预估6屏长度</t>
  </si>
  <si>
    <t>Sub-total</t>
  </si>
  <si>
    <t>对话大佬_请回答海报&amp;短视频主题策划与后期</t>
  </si>
  <si>
    <t>2-1</t>
  </si>
  <si>
    <t>2-2</t>
  </si>
  <si>
    <t>短视频主题策划与后期（2min/期，视频策划1期，后期视频剪辑5期）</t>
  </si>
  <si>
    <t>视频策划</t>
  </si>
  <si>
    <t>提供视频脚本撰写，包括主题策划、故事线、创意形式</t>
  </si>
  <si>
    <t>视频剪辑</t>
  </si>
  <si>
    <t>对已经存在的素材进行剪辑、处理、拼接、合成</t>
  </si>
  <si>
    <t>为视频添加对应的字幕</t>
  </si>
  <si>
    <t>对提供的视频进行音效配乐，背景音乐编辑(不含版税)</t>
  </si>
  <si>
    <t>根据视频内容调节视频亮度、对比度、饱和度等</t>
  </si>
  <si>
    <t>整合视频文件,，输出对应格式文件</t>
  </si>
  <si>
    <t>2-3</t>
  </si>
  <si>
    <t>微信推文撰写</t>
  </si>
  <si>
    <t>活动海报印刷</t>
  </si>
  <si>
    <t>3-1</t>
  </si>
  <si>
    <t>海报印刷</t>
  </si>
  <si>
    <t>60*90（不含快递费）</t>
  </si>
  <si>
    <t>张</t>
  </si>
  <si>
    <t>税：6%</t>
  </si>
  <si>
    <t>Total Amount</t>
  </si>
</sst>
</file>

<file path=xl/styles.xml><?xml version="1.0" encoding="utf-8"?>
<styleSheet xmlns="http://schemas.openxmlformats.org/spreadsheetml/2006/main">
  <numFmts count="7">
    <numFmt numFmtId="176" formatCode="&quot;￥&quot;#,##0.00_);[Red]\(&quot;￥&quot;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$¥-804]#,##0.00000000000"/>
    <numFmt numFmtId="41" formatCode="_ * #,##0_ ;_ * \-#,##0_ ;_ * &quot;-&quot;_ ;_ @_ "/>
    <numFmt numFmtId="178" formatCode="0_);\(0\)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4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b/>
      <sz val="11"/>
      <color indexed="9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indexed="9"/>
      <name val="微软雅黑"/>
      <charset val="134"/>
    </font>
    <font>
      <b/>
      <sz val="24"/>
      <name val="微软雅黑"/>
      <charset val="134"/>
    </font>
    <font>
      <b/>
      <sz val="11"/>
      <name val="微软雅黑"/>
      <charset val="134"/>
    </font>
    <font>
      <b/>
      <u/>
      <sz val="10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Verdana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177" fontId="30" fillId="0" borderId="0"/>
    <xf numFmtId="0" fontId="36" fillId="0" borderId="0">
      <alignment vertical="top"/>
    </xf>
    <xf numFmtId="0" fontId="16" fillId="2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29" borderId="2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20" borderId="21" applyNumberFormat="0" applyAlignment="0" applyProtection="0">
      <alignment vertical="center"/>
    </xf>
    <xf numFmtId="0" fontId="35" fillId="29" borderId="23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1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7" fontId="17" fillId="0" borderId="0"/>
    <xf numFmtId="0" fontId="22" fillId="0" borderId="1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/>
    </xf>
    <xf numFmtId="0" fontId="6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49" fontId="8" fillId="0" borderId="7" xfId="47" applyNumberFormat="1" applyFont="1" applyFill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 applyProtection="1">
      <alignment vertical="center" wrapText="1"/>
    </xf>
    <xf numFmtId="49" fontId="7" fillId="0" borderId="11" xfId="0" applyNumberFormat="1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43" fontId="2" fillId="0" borderId="14" xfId="33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3" fontId="12" fillId="0" borderId="15" xfId="33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8" fontId="4" fillId="4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49" fontId="7" fillId="0" borderId="1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176" fontId="13" fillId="7" borderId="7" xfId="0" applyNumberFormat="1" applyFont="1" applyFill="1" applyBorder="1" applyAlignment="1">
      <alignment horizontal="right" vertical="center"/>
    </xf>
  </cellXfs>
  <cellStyles count="52">
    <cellStyle name="常规" xfId="0" builtinId="0"/>
    <cellStyle name="Normal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Normal 2" xf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C00000"/>
  </sheetPr>
  <dimension ref="A1:L40"/>
  <sheetViews>
    <sheetView tabSelected="1" zoomScale="80" zoomScaleNormal="80" topLeftCell="A16" workbookViewId="0">
      <selection activeCell="K19" sqref="K19"/>
    </sheetView>
  </sheetViews>
  <sheetFormatPr defaultColWidth="9" defaultRowHeight="16.8"/>
  <cols>
    <col min="2" max="2" width="19.2307692307692" customWidth="1"/>
    <col min="3" max="3" width="24.4326923076923" customWidth="1"/>
    <col min="4" max="4" width="47.0769230769231" customWidth="1"/>
    <col min="5" max="5" width="18.5096153846154" style="2" customWidth="1"/>
    <col min="6" max="6" width="11.3942307692308" customWidth="1"/>
    <col min="7" max="8" width="14.5961538461538" customWidth="1"/>
    <col min="9" max="9" width="19.2211538461538" customWidth="1"/>
  </cols>
  <sheetData>
    <row r="1" ht="32.4" spans="1:9">
      <c r="A1" s="3"/>
      <c r="B1" s="4" t="s">
        <v>0</v>
      </c>
      <c r="C1" s="4"/>
      <c r="D1" s="4"/>
      <c r="E1" s="4"/>
      <c r="F1" s="46"/>
      <c r="G1" s="5"/>
      <c r="H1" s="46"/>
      <c r="I1" s="5"/>
    </row>
    <row r="2" ht="17.55" spans="1:9">
      <c r="A2" s="3"/>
      <c r="B2" s="5" t="s">
        <v>1</v>
      </c>
      <c r="C2" s="6"/>
      <c r="D2" s="7" t="s">
        <v>2</v>
      </c>
      <c r="E2" s="47"/>
      <c r="F2" s="5"/>
      <c r="G2" s="5"/>
      <c r="H2" s="5"/>
      <c r="I2" s="5"/>
    </row>
    <row r="3" spans="1:9">
      <c r="A3" s="3"/>
      <c r="B3" s="8" t="s">
        <v>3</v>
      </c>
      <c r="C3" s="9" t="s">
        <v>4</v>
      </c>
      <c r="D3" s="10"/>
      <c r="E3" s="48" t="s">
        <v>5</v>
      </c>
      <c r="F3" s="5"/>
      <c r="G3" s="5"/>
      <c r="H3" s="5"/>
      <c r="I3" s="5"/>
    </row>
    <row r="4" spans="1:9">
      <c r="A4" s="3"/>
      <c r="B4" s="11">
        <v>1</v>
      </c>
      <c r="C4" s="12" t="s">
        <v>6</v>
      </c>
      <c r="D4" s="12"/>
      <c r="E4" s="49">
        <f>I22</f>
        <v>100420</v>
      </c>
      <c r="F4" s="5"/>
      <c r="G4" s="5"/>
      <c r="H4" s="5"/>
      <c r="I4" s="5"/>
    </row>
    <row r="5" spans="1:9">
      <c r="A5" s="3"/>
      <c r="B5" s="11">
        <v>2</v>
      </c>
      <c r="C5" s="12" t="s">
        <v>7</v>
      </c>
      <c r="D5" s="12"/>
      <c r="E5" s="49">
        <f>I34</f>
        <v>85420</v>
      </c>
      <c r="F5" s="5"/>
      <c r="G5" s="5"/>
      <c r="H5" s="5"/>
      <c r="I5" s="5"/>
    </row>
    <row r="6" spans="1:9">
      <c r="A6" s="3"/>
      <c r="B6" s="11">
        <v>3</v>
      </c>
      <c r="C6" s="13" t="s">
        <v>8</v>
      </c>
      <c r="D6" s="13"/>
      <c r="E6" s="49">
        <f>I37</f>
        <v>200</v>
      </c>
      <c r="F6" s="5"/>
      <c r="G6" s="5"/>
      <c r="H6" s="5"/>
      <c r="I6" s="5"/>
    </row>
    <row r="7" spans="1:9">
      <c r="A7" s="3"/>
      <c r="B7" s="11">
        <v>4</v>
      </c>
      <c r="C7" s="12" t="s">
        <v>9</v>
      </c>
      <c r="D7" s="12"/>
      <c r="E7" s="49">
        <f>I39</f>
        <v>11162.4</v>
      </c>
      <c r="F7" s="50"/>
      <c r="G7" s="50"/>
      <c r="H7" s="50"/>
      <c r="I7" s="50"/>
    </row>
    <row r="8" ht="17.55" spans="1:9">
      <c r="A8" s="3"/>
      <c r="B8" s="14" t="s">
        <v>10</v>
      </c>
      <c r="C8" s="15"/>
      <c r="D8" s="16"/>
      <c r="E8" s="51">
        <f>SUM(E4:E7)</f>
        <v>197202.4</v>
      </c>
      <c r="F8" s="50"/>
      <c r="G8" s="50"/>
      <c r="H8" s="50"/>
      <c r="I8" s="50"/>
    </row>
    <row r="9" spans="1:9">
      <c r="A9" s="3"/>
      <c r="B9" s="17"/>
      <c r="C9" s="17"/>
      <c r="D9" s="17"/>
      <c r="E9" s="52"/>
      <c r="F9" s="50"/>
      <c r="G9" s="50"/>
      <c r="H9" s="50"/>
      <c r="I9" s="50"/>
    </row>
    <row r="10" ht="32" spans="1:9">
      <c r="A10" s="18" t="s">
        <v>11</v>
      </c>
      <c r="B10" s="18" t="s">
        <v>12</v>
      </c>
      <c r="C10" s="18"/>
      <c r="D10" s="18"/>
      <c r="E10" s="18" t="s">
        <v>13</v>
      </c>
      <c r="F10" s="53" t="s">
        <v>14</v>
      </c>
      <c r="G10" s="18" t="s">
        <v>15</v>
      </c>
      <c r="H10" s="53" t="s">
        <v>16</v>
      </c>
      <c r="I10" s="53" t="s">
        <v>17</v>
      </c>
    </row>
    <row r="11" spans="1:9">
      <c r="A11" s="19">
        <v>1</v>
      </c>
      <c r="B11" s="20" t="s">
        <v>18</v>
      </c>
      <c r="C11" s="20"/>
      <c r="D11" s="21"/>
      <c r="E11" s="39"/>
      <c r="F11" s="39"/>
      <c r="G11" s="39"/>
      <c r="H11" s="39"/>
      <c r="I11" s="64"/>
    </row>
    <row r="12" s="1" customFormat="1" ht="30" customHeight="1" spans="1:9">
      <c r="A12" s="22" t="s">
        <v>19</v>
      </c>
      <c r="B12" s="23" t="s">
        <v>20</v>
      </c>
      <c r="C12" s="24" t="s">
        <v>21</v>
      </c>
      <c r="D12" s="24" t="s">
        <v>21</v>
      </c>
      <c r="E12" s="54" t="s">
        <v>22</v>
      </c>
      <c r="F12" s="55">
        <v>1</v>
      </c>
      <c r="G12" s="55">
        <v>1</v>
      </c>
      <c r="H12" s="56">
        <v>720</v>
      </c>
      <c r="I12" s="56">
        <f t="shared" ref="I12:I20" si="0">F12*G12*H12</f>
        <v>720</v>
      </c>
    </row>
    <row r="13" s="1" customFormat="1" ht="30" customHeight="1" spans="1:9">
      <c r="A13" s="25"/>
      <c r="B13" s="26"/>
      <c r="C13" s="26" t="s">
        <v>23</v>
      </c>
      <c r="D13" s="24" t="s">
        <v>24</v>
      </c>
      <c r="E13" s="54" t="s">
        <v>22</v>
      </c>
      <c r="F13" s="55">
        <v>1</v>
      </c>
      <c r="G13" s="55">
        <v>1</v>
      </c>
      <c r="H13" s="56">
        <v>2200</v>
      </c>
      <c r="I13" s="56">
        <f t="shared" si="0"/>
        <v>2200</v>
      </c>
    </row>
    <row r="14" ht="30" customHeight="1" spans="1:9">
      <c r="A14" s="22" t="s">
        <v>25</v>
      </c>
      <c r="B14" s="27" t="s">
        <v>26</v>
      </c>
      <c r="C14" s="28" t="s">
        <v>27</v>
      </c>
      <c r="D14" s="29" t="s">
        <v>28</v>
      </c>
      <c r="E14" s="57" t="s">
        <v>29</v>
      </c>
      <c r="F14" s="58">
        <v>1</v>
      </c>
      <c r="G14" s="59">
        <v>5</v>
      </c>
      <c r="H14" s="56">
        <v>1500</v>
      </c>
      <c r="I14" s="56">
        <f t="shared" si="0"/>
        <v>7500</v>
      </c>
    </row>
    <row r="15" ht="30" customHeight="1" spans="1:9">
      <c r="A15" s="30"/>
      <c r="B15" s="31"/>
      <c r="C15" s="32" t="s">
        <v>30</v>
      </c>
      <c r="D15" s="33" t="s">
        <v>31</v>
      </c>
      <c r="E15" s="57" t="s">
        <v>32</v>
      </c>
      <c r="F15" s="58">
        <v>1</v>
      </c>
      <c r="G15" s="58">
        <v>1</v>
      </c>
      <c r="H15" s="56">
        <v>8000</v>
      </c>
      <c r="I15" s="56">
        <f t="shared" si="0"/>
        <v>8000</v>
      </c>
    </row>
    <row r="16" ht="30" customHeight="1" spans="1:9">
      <c r="A16" s="30"/>
      <c r="B16" s="31"/>
      <c r="C16" s="28" t="s">
        <v>33</v>
      </c>
      <c r="D16" s="29" t="s">
        <v>34</v>
      </c>
      <c r="E16" s="57" t="s">
        <v>35</v>
      </c>
      <c r="F16" s="58">
        <v>1</v>
      </c>
      <c r="G16" s="59">
        <f t="shared" ref="G16:G20" si="1">2*5</f>
        <v>10</v>
      </c>
      <c r="H16" s="56">
        <v>1000</v>
      </c>
      <c r="I16" s="56">
        <f t="shared" si="0"/>
        <v>10000</v>
      </c>
    </row>
    <row r="17" ht="30" customHeight="1" spans="1:9">
      <c r="A17" s="30"/>
      <c r="B17" s="31"/>
      <c r="C17" s="28" t="s">
        <v>36</v>
      </c>
      <c r="D17" s="32" t="s">
        <v>37</v>
      </c>
      <c r="E17" s="57" t="s">
        <v>35</v>
      </c>
      <c r="F17" s="58">
        <v>1</v>
      </c>
      <c r="G17" s="59">
        <f t="shared" si="1"/>
        <v>10</v>
      </c>
      <c r="H17" s="56">
        <v>800</v>
      </c>
      <c r="I17" s="56">
        <f t="shared" si="0"/>
        <v>8000</v>
      </c>
    </row>
    <row r="18" ht="30" customHeight="1" spans="1:9">
      <c r="A18" s="30"/>
      <c r="B18" s="31"/>
      <c r="C18" s="28" t="s">
        <v>38</v>
      </c>
      <c r="D18" s="32" t="s">
        <v>39</v>
      </c>
      <c r="E18" s="57" t="s">
        <v>35</v>
      </c>
      <c r="F18" s="58">
        <v>1</v>
      </c>
      <c r="G18" s="59">
        <f t="shared" si="1"/>
        <v>10</v>
      </c>
      <c r="H18" s="56">
        <v>1050</v>
      </c>
      <c r="I18" s="56">
        <f t="shared" si="0"/>
        <v>10500</v>
      </c>
    </row>
    <row r="19" ht="30" customHeight="1" spans="1:9">
      <c r="A19" s="30"/>
      <c r="B19" s="31"/>
      <c r="C19" s="32" t="s">
        <v>40</v>
      </c>
      <c r="D19" s="33" t="s">
        <v>41</v>
      </c>
      <c r="E19" s="57" t="s">
        <v>35</v>
      </c>
      <c r="F19" s="58">
        <v>1</v>
      </c>
      <c r="G19" s="59">
        <f t="shared" si="1"/>
        <v>10</v>
      </c>
      <c r="H19" s="56">
        <v>2500</v>
      </c>
      <c r="I19" s="56">
        <f t="shared" si="0"/>
        <v>25000</v>
      </c>
    </row>
    <row r="20" ht="30" customHeight="1" spans="1:9">
      <c r="A20" s="30"/>
      <c r="B20" s="31"/>
      <c r="C20" s="32" t="s">
        <v>42</v>
      </c>
      <c r="D20" s="33" t="s">
        <v>43</v>
      </c>
      <c r="E20" s="57" t="s">
        <v>35</v>
      </c>
      <c r="F20" s="58">
        <v>1</v>
      </c>
      <c r="G20" s="59">
        <f t="shared" si="1"/>
        <v>10</v>
      </c>
      <c r="H20" s="56">
        <v>600</v>
      </c>
      <c r="I20" s="56">
        <f t="shared" si="0"/>
        <v>6000</v>
      </c>
    </row>
    <row r="21" ht="30" customHeight="1" spans="1:9">
      <c r="A21" s="25"/>
      <c r="B21" s="34"/>
      <c r="C21" s="34" t="s">
        <v>44</v>
      </c>
      <c r="D21" s="29" t="s">
        <v>45</v>
      </c>
      <c r="E21" s="57" t="s">
        <v>29</v>
      </c>
      <c r="F21" s="58">
        <v>1</v>
      </c>
      <c r="G21" s="59">
        <v>5</v>
      </c>
      <c r="H21" s="56">
        <v>4500</v>
      </c>
      <c r="I21" s="56">
        <f>G21*F21*H21</f>
        <v>22500</v>
      </c>
    </row>
    <row r="22" spans="1:9">
      <c r="A22" s="35"/>
      <c r="B22" s="36"/>
      <c r="C22" s="36"/>
      <c r="D22" s="36"/>
      <c r="E22" s="36"/>
      <c r="F22" s="36"/>
      <c r="G22" s="60"/>
      <c r="H22" s="61" t="s">
        <v>46</v>
      </c>
      <c r="I22" s="65">
        <f>SUM(I12:I21)</f>
        <v>100420</v>
      </c>
    </row>
    <row r="23" spans="1:9">
      <c r="A23" s="19">
        <v>2</v>
      </c>
      <c r="B23" s="20" t="s">
        <v>47</v>
      </c>
      <c r="C23" s="20"/>
      <c r="D23" s="21"/>
      <c r="E23" s="39"/>
      <c r="F23" s="39"/>
      <c r="G23" s="39"/>
      <c r="H23" s="39"/>
      <c r="I23" s="64"/>
    </row>
    <row r="24" ht="30" customHeight="1" spans="1:9">
      <c r="A24" s="22" t="s">
        <v>48</v>
      </c>
      <c r="B24" s="23" t="s">
        <v>20</v>
      </c>
      <c r="C24" s="24" t="s">
        <v>21</v>
      </c>
      <c r="D24" s="24" t="s">
        <v>21</v>
      </c>
      <c r="E24" s="54" t="s">
        <v>22</v>
      </c>
      <c r="F24" s="55">
        <v>1</v>
      </c>
      <c r="G24" s="55">
        <v>1</v>
      </c>
      <c r="H24" s="56">
        <v>720</v>
      </c>
      <c r="I24" s="56">
        <f t="shared" ref="I24:I33" si="2">F24*G24*H24</f>
        <v>720</v>
      </c>
    </row>
    <row r="25" ht="30" customHeight="1" spans="1:9">
      <c r="A25" s="25"/>
      <c r="B25" s="26"/>
      <c r="C25" s="26" t="s">
        <v>23</v>
      </c>
      <c r="D25" s="24" t="s">
        <v>24</v>
      </c>
      <c r="E25" s="54" t="s">
        <v>22</v>
      </c>
      <c r="F25" s="55">
        <v>1</v>
      </c>
      <c r="G25" s="55">
        <v>1</v>
      </c>
      <c r="H25" s="56">
        <v>2200</v>
      </c>
      <c r="I25" s="56">
        <f t="shared" si="2"/>
        <v>2200</v>
      </c>
    </row>
    <row r="26" ht="30" customHeight="1" spans="1:12">
      <c r="A26" s="37" t="s">
        <v>49</v>
      </c>
      <c r="B26" s="38" t="s">
        <v>50</v>
      </c>
      <c r="C26" s="32" t="s">
        <v>30</v>
      </c>
      <c r="D26" s="33" t="s">
        <v>31</v>
      </c>
      <c r="E26" s="57" t="s">
        <v>32</v>
      </c>
      <c r="F26" s="58">
        <v>1</v>
      </c>
      <c r="G26" s="58">
        <v>1</v>
      </c>
      <c r="H26" s="56">
        <v>8000</v>
      </c>
      <c r="I26" s="56">
        <f t="shared" si="2"/>
        <v>8000</v>
      </c>
      <c r="J26" s="1"/>
      <c r="K26" s="1"/>
      <c r="L26" s="1"/>
    </row>
    <row r="27" ht="30" customHeight="1" spans="1:12">
      <c r="A27" s="37"/>
      <c r="B27" s="38"/>
      <c r="C27" s="38" t="s">
        <v>51</v>
      </c>
      <c r="D27" s="29" t="s">
        <v>52</v>
      </c>
      <c r="E27" s="57" t="s">
        <v>29</v>
      </c>
      <c r="F27" s="58">
        <v>1</v>
      </c>
      <c r="G27" s="59">
        <v>5</v>
      </c>
      <c r="H27" s="56">
        <v>1500</v>
      </c>
      <c r="I27" s="56">
        <f t="shared" si="2"/>
        <v>7500</v>
      </c>
      <c r="J27" s="1"/>
      <c r="K27" s="1"/>
      <c r="L27" s="1"/>
    </row>
    <row r="28" ht="30" customHeight="1" spans="1:12">
      <c r="A28" s="37"/>
      <c r="B28" s="38"/>
      <c r="C28" s="38" t="s">
        <v>53</v>
      </c>
      <c r="D28" s="29" t="s">
        <v>54</v>
      </c>
      <c r="E28" s="57" t="s">
        <v>35</v>
      </c>
      <c r="F28" s="58">
        <v>1</v>
      </c>
      <c r="G28" s="59">
        <f t="shared" ref="G28:G32" si="3">2*5</f>
        <v>10</v>
      </c>
      <c r="H28" s="56">
        <v>1000</v>
      </c>
      <c r="I28" s="56">
        <f t="shared" si="2"/>
        <v>10000</v>
      </c>
      <c r="J28" s="1"/>
      <c r="K28" s="1"/>
      <c r="L28" s="1"/>
    </row>
    <row r="29" ht="30" customHeight="1" spans="1:12">
      <c r="A29" s="37"/>
      <c r="B29" s="38"/>
      <c r="C29" s="38" t="s">
        <v>36</v>
      </c>
      <c r="D29" s="32" t="s">
        <v>55</v>
      </c>
      <c r="E29" s="57" t="s">
        <v>35</v>
      </c>
      <c r="F29" s="58">
        <v>1</v>
      </c>
      <c r="G29" s="59">
        <f t="shared" si="3"/>
        <v>10</v>
      </c>
      <c r="H29" s="56">
        <v>800</v>
      </c>
      <c r="I29" s="56">
        <f t="shared" si="2"/>
        <v>8000</v>
      </c>
      <c r="J29" s="1"/>
      <c r="K29" s="1"/>
      <c r="L29" s="1"/>
    </row>
    <row r="30" ht="30" customHeight="1" spans="1:12">
      <c r="A30" s="37"/>
      <c r="B30" s="38"/>
      <c r="C30" s="38" t="s">
        <v>38</v>
      </c>
      <c r="D30" s="32" t="s">
        <v>56</v>
      </c>
      <c r="E30" s="57" t="s">
        <v>35</v>
      </c>
      <c r="F30" s="58">
        <v>1</v>
      </c>
      <c r="G30" s="59">
        <f t="shared" si="3"/>
        <v>10</v>
      </c>
      <c r="H30" s="56">
        <v>1050</v>
      </c>
      <c r="I30" s="56">
        <f>F30*G30*H30</f>
        <v>10500</v>
      </c>
      <c r="J30" s="1"/>
      <c r="K30" s="1"/>
      <c r="L30" s="1"/>
    </row>
    <row r="31" ht="30" customHeight="1" spans="1:12">
      <c r="A31" s="37"/>
      <c r="B31" s="38"/>
      <c r="C31" s="32" t="s">
        <v>40</v>
      </c>
      <c r="D31" s="33" t="s">
        <v>57</v>
      </c>
      <c r="E31" s="57" t="s">
        <v>35</v>
      </c>
      <c r="F31" s="58">
        <v>1</v>
      </c>
      <c r="G31" s="59">
        <f t="shared" si="3"/>
        <v>10</v>
      </c>
      <c r="H31" s="56">
        <v>2500</v>
      </c>
      <c r="I31" s="56">
        <f t="shared" si="2"/>
        <v>25000</v>
      </c>
      <c r="J31" s="1"/>
      <c r="K31" s="1"/>
      <c r="L31" s="1"/>
    </row>
    <row r="32" ht="30" customHeight="1" spans="1:12">
      <c r="A32" s="37"/>
      <c r="B32" s="38"/>
      <c r="C32" s="32" t="s">
        <v>42</v>
      </c>
      <c r="D32" s="33" t="s">
        <v>58</v>
      </c>
      <c r="E32" s="57" t="s">
        <v>35</v>
      </c>
      <c r="F32" s="58">
        <v>1</v>
      </c>
      <c r="G32" s="59">
        <f t="shared" si="3"/>
        <v>10</v>
      </c>
      <c r="H32" s="56">
        <v>600</v>
      </c>
      <c r="I32" s="56">
        <f t="shared" si="2"/>
        <v>6000</v>
      </c>
      <c r="J32" s="1"/>
      <c r="K32" s="1"/>
      <c r="L32" s="1"/>
    </row>
    <row r="33" ht="30" customHeight="1" spans="1:9">
      <c r="A33" s="30" t="s">
        <v>59</v>
      </c>
      <c r="B33" s="28" t="s">
        <v>60</v>
      </c>
      <c r="C33" s="28" t="s">
        <v>27</v>
      </c>
      <c r="D33" s="29" t="s">
        <v>28</v>
      </c>
      <c r="E33" s="57" t="s">
        <v>29</v>
      </c>
      <c r="F33" s="58">
        <v>1</v>
      </c>
      <c r="G33" s="59">
        <v>5</v>
      </c>
      <c r="H33" s="56">
        <v>1500</v>
      </c>
      <c r="I33" s="56">
        <f t="shared" si="2"/>
        <v>7500</v>
      </c>
    </row>
    <row r="34" ht="20" customHeight="1" spans="1:9">
      <c r="A34" s="35"/>
      <c r="B34" s="36"/>
      <c r="C34" s="36"/>
      <c r="D34" s="36"/>
      <c r="E34" s="36"/>
      <c r="F34" s="36"/>
      <c r="G34" s="60"/>
      <c r="H34" s="61" t="s">
        <v>46</v>
      </c>
      <c r="I34" s="65">
        <f>SUM(I24:I33)</f>
        <v>85420</v>
      </c>
    </row>
    <row r="35" spans="1:9">
      <c r="A35" s="19">
        <v>3</v>
      </c>
      <c r="B35" s="20" t="s">
        <v>61</v>
      </c>
      <c r="C35" s="21"/>
      <c r="D35" s="39"/>
      <c r="E35" s="39"/>
      <c r="F35" s="39"/>
      <c r="G35" s="39"/>
      <c r="H35" s="39"/>
      <c r="I35" s="64"/>
    </row>
    <row r="36" ht="24" customHeight="1" spans="1:9">
      <c r="A36" s="37" t="s">
        <v>62</v>
      </c>
      <c r="B36" s="40" t="s">
        <v>63</v>
      </c>
      <c r="C36" s="41" t="s">
        <v>64</v>
      </c>
      <c r="D36" s="42"/>
      <c r="E36" s="62" t="s">
        <v>65</v>
      </c>
      <c r="F36" s="40">
        <v>1</v>
      </c>
      <c r="G36" s="40">
        <v>10</v>
      </c>
      <c r="H36" s="56">
        <v>20</v>
      </c>
      <c r="I36" s="56">
        <f>G36*F36*H36</f>
        <v>200</v>
      </c>
    </row>
    <row r="37" spans="1:9">
      <c r="A37" s="35"/>
      <c r="B37" s="36"/>
      <c r="C37" s="36"/>
      <c r="D37" s="36"/>
      <c r="E37" s="36"/>
      <c r="F37" s="36"/>
      <c r="G37" s="60"/>
      <c r="H37" s="61" t="s">
        <v>46</v>
      </c>
      <c r="I37" s="65">
        <f>I36</f>
        <v>200</v>
      </c>
    </row>
    <row r="38" spans="1:9">
      <c r="A38" s="19">
        <v>4</v>
      </c>
      <c r="B38" s="43" t="s">
        <v>66</v>
      </c>
      <c r="C38" s="21"/>
      <c r="D38" s="39"/>
      <c r="E38" s="39"/>
      <c r="F38" s="39"/>
      <c r="G38" s="39"/>
      <c r="H38" s="39"/>
      <c r="I38" s="64"/>
    </row>
    <row r="39" ht="17" customHeight="1" spans="1:9">
      <c r="A39" s="35"/>
      <c r="B39" s="36"/>
      <c r="C39" s="36"/>
      <c r="D39" s="36"/>
      <c r="E39" s="36"/>
      <c r="F39" s="36"/>
      <c r="G39" s="60"/>
      <c r="H39" s="61" t="s">
        <v>46</v>
      </c>
      <c r="I39" s="65">
        <f>(I22+I34+I37)*6%</f>
        <v>11162.4</v>
      </c>
    </row>
    <row r="40" ht="24" customHeight="1" spans="1:9">
      <c r="A40" s="44" t="s">
        <v>67</v>
      </c>
      <c r="B40" s="45"/>
      <c r="C40" s="45"/>
      <c r="D40" s="45"/>
      <c r="E40" s="45"/>
      <c r="F40" s="45"/>
      <c r="G40" s="45"/>
      <c r="H40" s="63"/>
      <c r="I40" s="66">
        <f>I22+I34+I37+I39</f>
        <v>197202.4</v>
      </c>
    </row>
  </sheetData>
  <mergeCells count="26">
    <mergeCell ref="B1:E1"/>
    <mergeCell ref="C3:D3"/>
    <mergeCell ref="C4:D4"/>
    <mergeCell ref="C5:D5"/>
    <mergeCell ref="C6:D6"/>
    <mergeCell ref="C7:D7"/>
    <mergeCell ref="B8:D8"/>
    <mergeCell ref="B10:D10"/>
    <mergeCell ref="D11:I11"/>
    <mergeCell ref="A22:G22"/>
    <mergeCell ref="D23:I23"/>
    <mergeCell ref="A34:G34"/>
    <mergeCell ref="C35:I35"/>
    <mergeCell ref="C36:D36"/>
    <mergeCell ref="A37:G37"/>
    <mergeCell ref="C38:I38"/>
    <mergeCell ref="A39:G39"/>
    <mergeCell ref="A40:H40"/>
    <mergeCell ref="A12:A13"/>
    <mergeCell ref="A14:A21"/>
    <mergeCell ref="A24:A25"/>
    <mergeCell ref="A26:A32"/>
    <mergeCell ref="B12:B13"/>
    <mergeCell ref="B14:B21"/>
    <mergeCell ref="B24:B25"/>
    <mergeCell ref="B26:B3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刘媛媛</dc:creator>
  <cp:lastModifiedBy>刘媛媛</cp:lastModifiedBy>
  <dcterms:created xsi:type="dcterms:W3CDTF">2021-02-06T21:52:00Z</dcterms:created>
  <dcterms:modified xsi:type="dcterms:W3CDTF">2021-03-23T13:26:54Z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